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480" yWindow="30" windowWidth="13980" windowHeight="7815" tabRatio="874" firstSheet="3" activeTab="7"/>
  </bookViews>
  <sheets>
    <sheet name="sommaire" sheetId="6" r:id="rId1"/>
    <sheet name="TCD 1" sheetId="10" r:id="rId2"/>
    <sheet name="TCD 2" sheetId="11" r:id="rId3"/>
    <sheet name="TCD 3" sheetId="12" r:id="rId4"/>
    <sheet name="TCD 4" sheetId="13" r:id="rId5"/>
    <sheet name="TCD 5" sheetId="15" r:id="rId6"/>
    <sheet name="Feuil6" sheetId="17" r:id="rId7"/>
    <sheet name="TCD 6" sheetId="16" r:id="rId8"/>
    <sheet name="Base de Données" sheetId="1" r:id="rId9"/>
    <sheet name="exercice filtres" sheetId="3" r:id="rId10"/>
    <sheet name="Suivi  Formations" sheetId="2" r:id="rId11"/>
    <sheet name="codes formation" sheetId="7" r:id="rId12"/>
    <sheet name="TCD à établir" sheetId="8" r:id="rId13"/>
    <sheet name="Base de Données (2)" sheetId="4" state="hidden" r:id="rId14"/>
  </sheets>
  <definedNames>
    <definedName name="_xlnm._FilterDatabase" localSheetId="8" hidden="1">'Base de Données'!$A$1:$N$286</definedName>
    <definedName name="_xlnm._FilterDatabase" localSheetId="13" hidden="1">'Base de Données (2)'!$A$1:$P$400</definedName>
    <definedName name="_xlnm._FilterDatabase" localSheetId="10" hidden="1">'Suivi  Formations'!$A$1:$J$34</definedName>
    <definedName name="DateEnreG">'exercice filtres'!$O$1</definedName>
    <definedName name="TailleFichier">'exercice filtres'!$P$1</definedName>
    <definedName name="version">sommaire!$B$21</definedName>
  </definedNames>
  <calcPr calcId="144525"/>
  <pivotCaches>
    <pivotCache cacheId="8" r:id="rId15"/>
  </pivotCaches>
</workbook>
</file>

<file path=xl/calcChain.xml><?xml version="1.0" encoding="utf-8"?>
<calcChain xmlns="http://schemas.openxmlformats.org/spreadsheetml/2006/main">
  <c r="I10" i="6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" i="1"/>
  <c r="I9" i="6"/>
  <c r="B21" i="6"/>
  <c r="C6" i="8"/>
  <c r="B7" i="8"/>
  <c r="C8" i="8"/>
  <c r="B9" i="8"/>
  <c r="B11" i="8"/>
  <c r="B13" i="8"/>
  <c r="A2" i="4"/>
  <c r="B2" i="4"/>
  <c r="C2" i="4"/>
  <c r="D2" i="4"/>
  <c r="E2" i="4"/>
  <c r="F2" i="4"/>
  <c r="G2" i="4"/>
  <c r="H2" i="4"/>
  <c r="I2" i="4"/>
  <c r="O2" i="4"/>
  <c r="J2" i="4"/>
  <c r="K2" i="4"/>
  <c r="L2" i="4"/>
  <c r="M2" i="4"/>
  <c r="N2" i="4"/>
  <c r="P2" i="4"/>
  <c r="Q2" i="4"/>
  <c r="R2" i="4"/>
  <c r="A3" i="4"/>
  <c r="B3" i="4"/>
  <c r="C3" i="4"/>
  <c r="D3" i="4"/>
  <c r="L3" i="4"/>
  <c r="M3" i="4"/>
  <c r="E3" i="4"/>
  <c r="F3" i="4"/>
  <c r="G3" i="4"/>
  <c r="H3" i="4"/>
  <c r="P3" i="4"/>
  <c r="I3" i="4"/>
  <c r="J3" i="4"/>
  <c r="K3" i="4"/>
  <c r="N3" i="4"/>
  <c r="O3" i="4"/>
  <c r="R3" i="4"/>
  <c r="A4" i="4"/>
  <c r="B4" i="4"/>
  <c r="C4" i="4"/>
  <c r="D4" i="4"/>
  <c r="E4" i="4"/>
  <c r="F4" i="4"/>
  <c r="G4" i="4"/>
  <c r="H4" i="4"/>
  <c r="P4" i="4"/>
  <c r="I4" i="4"/>
  <c r="R4" i="4"/>
  <c r="J4" i="4"/>
  <c r="K4" i="4"/>
  <c r="O4" i="4"/>
  <c r="A5" i="4"/>
  <c r="B5" i="4"/>
  <c r="C5" i="4"/>
  <c r="D5" i="4"/>
  <c r="N5" i="4"/>
  <c r="E5" i="4"/>
  <c r="F5" i="4"/>
  <c r="G5" i="4"/>
  <c r="H5" i="4"/>
  <c r="I5" i="4"/>
  <c r="J5" i="4"/>
  <c r="K5" i="4"/>
  <c r="L5" i="4"/>
  <c r="M5" i="4"/>
  <c r="P5" i="4"/>
  <c r="Q5" i="4"/>
  <c r="A6" i="4"/>
  <c r="B6" i="4"/>
  <c r="C6" i="4"/>
  <c r="D6" i="4"/>
  <c r="E6" i="4"/>
  <c r="F6" i="4"/>
  <c r="G6" i="4"/>
  <c r="H6" i="4"/>
  <c r="I6" i="4"/>
  <c r="O6" i="4"/>
  <c r="J6" i="4"/>
  <c r="K6" i="4"/>
  <c r="L6" i="4"/>
  <c r="M6" i="4"/>
  <c r="N6" i="4"/>
  <c r="P6" i="4"/>
  <c r="Q6" i="4"/>
  <c r="R6" i="4"/>
  <c r="A7" i="4"/>
  <c r="B7" i="4"/>
  <c r="C7" i="4"/>
  <c r="D7" i="4"/>
  <c r="N7" i="4"/>
  <c r="E7" i="4"/>
  <c r="F7" i="4"/>
  <c r="G7" i="4"/>
  <c r="H7" i="4"/>
  <c r="P7" i="4"/>
  <c r="I7" i="4"/>
  <c r="J7" i="4"/>
  <c r="K7" i="4"/>
  <c r="O7" i="4"/>
  <c r="R7" i="4"/>
  <c r="A8" i="4"/>
  <c r="B8" i="4"/>
  <c r="C8" i="4"/>
  <c r="D8" i="4"/>
  <c r="L8" i="4"/>
  <c r="M8" i="4"/>
  <c r="E8" i="4"/>
  <c r="F8" i="4"/>
  <c r="G8" i="4"/>
  <c r="H8" i="4"/>
  <c r="P8" i="4"/>
  <c r="I8" i="4"/>
  <c r="R8" i="4"/>
  <c r="J8" i="4"/>
  <c r="K8" i="4"/>
  <c r="A9" i="4"/>
  <c r="B9" i="4"/>
  <c r="C9" i="4"/>
  <c r="D9" i="4"/>
  <c r="E9" i="4"/>
  <c r="F9" i="4"/>
  <c r="G9" i="4"/>
  <c r="H9" i="4"/>
  <c r="I9" i="4"/>
  <c r="J9" i="4"/>
  <c r="K9" i="4"/>
  <c r="N9" i="4"/>
  <c r="P9" i="4"/>
  <c r="Q9" i="4"/>
  <c r="A10" i="4"/>
  <c r="B10" i="4"/>
  <c r="C10" i="4"/>
  <c r="D10" i="4"/>
  <c r="L10" i="4"/>
  <c r="E10" i="4"/>
  <c r="F10" i="4"/>
  <c r="G10" i="4"/>
  <c r="H10" i="4"/>
  <c r="P10" i="4"/>
  <c r="I10" i="4"/>
  <c r="J10" i="4"/>
  <c r="K10" i="4"/>
  <c r="M10" i="4"/>
  <c r="N10" i="4"/>
  <c r="O10" i="4"/>
  <c r="Q10" i="4"/>
  <c r="R10" i="4"/>
  <c r="A11" i="4"/>
  <c r="B11" i="4"/>
  <c r="C11" i="4"/>
  <c r="D11" i="4"/>
  <c r="O11" i="4"/>
  <c r="E11" i="4"/>
  <c r="F11" i="4"/>
  <c r="G11" i="4"/>
  <c r="H11" i="4"/>
  <c r="P11" i="4"/>
  <c r="I11" i="4"/>
  <c r="J11" i="4"/>
  <c r="K11" i="4"/>
  <c r="N11" i="4"/>
  <c r="R11" i="4"/>
  <c r="A12" i="4"/>
  <c r="B12" i="4"/>
  <c r="C12" i="4"/>
  <c r="D12" i="4"/>
  <c r="E12" i="4"/>
  <c r="F12" i="4"/>
  <c r="G12" i="4"/>
  <c r="H12" i="4"/>
  <c r="I12" i="4"/>
  <c r="R12" i="4"/>
  <c r="J12" i="4"/>
  <c r="K12" i="4"/>
  <c r="L12" i="4"/>
  <c r="M12" i="4"/>
  <c r="O12" i="4"/>
  <c r="P12" i="4"/>
  <c r="A13" i="4"/>
  <c r="B13" i="4"/>
  <c r="C13" i="4"/>
  <c r="D13" i="4"/>
  <c r="E13" i="4"/>
  <c r="F13" i="4"/>
  <c r="G13" i="4"/>
  <c r="H13" i="4"/>
  <c r="I13" i="4"/>
  <c r="O13" i="4"/>
  <c r="J13" i="4"/>
  <c r="K13" i="4"/>
  <c r="L13" i="4"/>
  <c r="M13" i="4"/>
  <c r="N13" i="4"/>
  <c r="P13" i="4"/>
  <c r="Q13" i="4"/>
  <c r="R13" i="4"/>
  <c r="A14" i="4"/>
  <c r="B14" i="4"/>
  <c r="C14" i="4"/>
  <c r="D14" i="4"/>
  <c r="L14" i="4"/>
  <c r="E14" i="4"/>
  <c r="F14" i="4"/>
  <c r="G14" i="4"/>
  <c r="H14" i="4"/>
  <c r="P14" i="4"/>
  <c r="I14" i="4"/>
  <c r="J14" i="4"/>
  <c r="K14" i="4"/>
  <c r="M14" i="4"/>
  <c r="N14" i="4"/>
  <c r="O14" i="4"/>
  <c r="Q14" i="4"/>
  <c r="R14" i="4"/>
  <c r="A15" i="4"/>
  <c r="B15" i="4"/>
  <c r="C15" i="4"/>
  <c r="D15" i="4"/>
  <c r="N15" i="4"/>
  <c r="E15" i="4"/>
  <c r="F15" i="4"/>
  <c r="G15" i="4"/>
  <c r="H15" i="4"/>
  <c r="I15" i="4"/>
  <c r="O15" i="4"/>
  <c r="J15" i="4"/>
  <c r="K15" i="4"/>
  <c r="L15" i="4"/>
  <c r="M15" i="4"/>
  <c r="P15" i="4"/>
  <c r="R15" i="4"/>
  <c r="A16" i="4"/>
  <c r="B16" i="4"/>
  <c r="C16" i="4"/>
  <c r="D16" i="4"/>
  <c r="N16" i="4"/>
  <c r="E16" i="4"/>
  <c r="F16" i="4"/>
  <c r="G16" i="4"/>
  <c r="H16" i="4"/>
  <c r="I16" i="4"/>
  <c r="R16" i="4"/>
  <c r="J16" i="4"/>
  <c r="K16" i="4"/>
  <c r="P16" i="4"/>
  <c r="A17" i="4"/>
  <c r="B17" i="4"/>
  <c r="C17" i="4"/>
  <c r="D17" i="4"/>
  <c r="E17" i="4"/>
  <c r="F17" i="4"/>
  <c r="G17" i="4"/>
  <c r="H17" i="4"/>
  <c r="I17" i="4"/>
  <c r="O17" i="4"/>
  <c r="J17" i="4"/>
  <c r="K17" i="4"/>
  <c r="N17" i="4"/>
  <c r="P17" i="4"/>
  <c r="Q17" i="4"/>
  <c r="R17" i="4"/>
  <c r="A18" i="4"/>
  <c r="B18" i="4"/>
  <c r="C18" i="4"/>
  <c r="D18" i="4"/>
  <c r="L18" i="4"/>
  <c r="E18" i="4"/>
  <c r="F18" i="4"/>
  <c r="G18" i="4"/>
  <c r="H18" i="4"/>
  <c r="P18" i="4"/>
  <c r="I18" i="4"/>
  <c r="J18" i="4"/>
  <c r="K18" i="4"/>
  <c r="M18" i="4"/>
  <c r="N18" i="4"/>
  <c r="Q18" i="4"/>
  <c r="R18" i="4"/>
  <c r="A19" i="4"/>
  <c r="B19" i="4"/>
  <c r="C19" i="4"/>
  <c r="D19" i="4"/>
  <c r="Q19" i="4"/>
  <c r="E19" i="4"/>
  <c r="F19" i="4"/>
  <c r="G19" i="4"/>
  <c r="H19" i="4"/>
  <c r="I19" i="4"/>
  <c r="O19" i="4"/>
  <c r="J19" i="4"/>
  <c r="K19" i="4"/>
  <c r="L19" i="4"/>
  <c r="M19" i="4"/>
  <c r="P19" i="4"/>
  <c r="R19" i="4"/>
  <c r="A20" i="4"/>
  <c r="B20" i="4"/>
  <c r="C20" i="4"/>
  <c r="D20" i="4"/>
  <c r="N20" i="4"/>
  <c r="E20" i="4"/>
  <c r="F20" i="4"/>
  <c r="G20" i="4"/>
  <c r="H20" i="4"/>
  <c r="I20" i="4"/>
  <c r="R20" i="4"/>
  <c r="J20" i="4"/>
  <c r="K20" i="4"/>
  <c r="P20" i="4"/>
  <c r="A21" i="4"/>
  <c r="B21" i="4"/>
  <c r="C21" i="4"/>
  <c r="D21" i="4"/>
  <c r="E21" i="4"/>
  <c r="F21" i="4"/>
  <c r="G21" i="4"/>
  <c r="H21" i="4"/>
  <c r="I21" i="4"/>
  <c r="O21" i="4"/>
  <c r="J21" i="4"/>
  <c r="K21" i="4"/>
  <c r="N21" i="4"/>
  <c r="P21" i="4"/>
  <c r="Q21" i="4"/>
  <c r="R21" i="4"/>
  <c r="A22" i="4"/>
  <c r="B22" i="4"/>
  <c r="C22" i="4"/>
  <c r="D22" i="4"/>
  <c r="L22" i="4"/>
  <c r="E22" i="4"/>
  <c r="F22" i="4"/>
  <c r="G22" i="4"/>
  <c r="H22" i="4"/>
  <c r="P22" i="4"/>
  <c r="I22" i="4"/>
  <c r="J22" i="4"/>
  <c r="K22" i="4"/>
  <c r="M22" i="4"/>
  <c r="N22" i="4"/>
  <c r="Q22" i="4"/>
  <c r="R22" i="4"/>
  <c r="A23" i="4"/>
  <c r="B23" i="4"/>
  <c r="C23" i="4"/>
  <c r="D23" i="4"/>
  <c r="Q23" i="4"/>
  <c r="E23" i="4"/>
  <c r="F23" i="4"/>
  <c r="G23" i="4"/>
  <c r="H23" i="4"/>
  <c r="I23" i="4"/>
  <c r="O23" i="4"/>
  <c r="J23" i="4"/>
  <c r="K23" i="4"/>
  <c r="L23" i="4"/>
  <c r="M23" i="4"/>
  <c r="P23" i="4"/>
  <c r="R23" i="4"/>
  <c r="A24" i="4"/>
  <c r="B24" i="4"/>
  <c r="C24" i="4"/>
  <c r="D24" i="4"/>
  <c r="N24" i="4"/>
  <c r="E24" i="4"/>
  <c r="F24" i="4"/>
  <c r="G24" i="4"/>
  <c r="H24" i="4"/>
  <c r="I24" i="4"/>
  <c r="R24" i="4"/>
  <c r="J24" i="4"/>
  <c r="K24" i="4"/>
  <c r="P24" i="4"/>
  <c r="A25" i="4"/>
  <c r="B25" i="4"/>
  <c r="C25" i="4"/>
  <c r="D25" i="4"/>
  <c r="E25" i="4"/>
  <c r="F25" i="4"/>
  <c r="G25" i="4"/>
  <c r="H25" i="4"/>
  <c r="I25" i="4"/>
  <c r="O25" i="4"/>
  <c r="J25" i="4"/>
  <c r="K25" i="4"/>
  <c r="N25" i="4"/>
  <c r="P25" i="4"/>
  <c r="Q25" i="4"/>
  <c r="R25" i="4"/>
  <c r="A26" i="4"/>
  <c r="B26" i="4"/>
  <c r="C26" i="4"/>
  <c r="D26" i="4"/>
  <c r="L26" i="4"/>
  <c r="E26" i="4"/>
  <c r="F26" i="4"/>
  <c r="G26" i="4"/>
  <c r="H26" i="4"/>
  <c r="P26" i="4"/>
  <c r="I26" i="4"/>
  <c r="J26" i="4"/>
  <c r="K26" i="4"/>
  <c r="M26" i="4"/>
  <c r="N26" i="4"/>
  <c r="Q26" i="4"/>
  <c r="R26" i="4"/>
  <c r="A27" i="4"/>
  <c r="B27" i="4"/>
  <c r="C27" i="4"/>
  <c r="D27" i="4"/>
  <c r="Q27" i="4"/>
  <c r="E27" i="4"/>
  <c r="F27" i="4"/>
  <c r="G27" i="4"/>
  <c r="H27" i="4"/>
  <c r="I27" i="4"/>
  <c r="O27" i="4"/>
  <c r="J27" i="4"/>
  <c r="K27" i="4"/>
  <c r="L27" i="4"/>
  <c r="M27" i="4"/>
  <c r="P27" i="4"/>
  <c r="R27" i="4"/>
  <c r="A28" i="4"/>
  <c r="B28" i="4"/>
  <c r="C28" i="4"/>
  <c r="D28" i="4"/>
  <c r="E28" i="4"/>
  <c r="F28" i="4"/>
  <c r="G28" i="4"/>
  <c r="H28" i="4"/>
  <c r="P28" i="4"/>
  <c r="I28" i="4"/>
  <c r="R28" i="4"/>
  <c r="J28" i="4"/>
  <c r="K28" i="4"/>
  <c r="A29" i="4"/>
  <c r="B29" i="4"/>
  <c r="C29" i="4"/>
  <c r="D29" i="4"/>
  <c r="E29" i="4"/>
  <c r="F29" i="4"/>
  <c r="G29" i="4"/>
  <c r="H29" i="4"/>
  <c r="I29" i="4"/>
  <c r="O29" i="4"/>
  <c r="J29" i="4"/>
  <c r="K29" i="4"/>
  <c r="N29" i="4"/>
  <c r="P29" i="4"/>
  <c r="Q29" i="4"/>
  <c r="R29" i="4"/>
  <c r="A30" i="4"/>
  <c r="B30" i="4"/>
  <c r="C30" i="4"/>
  <c r="D30" i="4"/>
  <c r="L30" i="4"/>
  <c r="E30" i="4"/>
  <c r="F30" i="4"/>
  <c r="G30" i="4"/>
  <c r="H30" i="4"/>
  <c r="P30" i="4"/>
  <c r="I30" i="4"/>
  <c r="J30" i="4"/>
  <c r="K30" i="4"/>
  <c r="M30" i="4"/>
  <c r="N30" i="4"/>
  <c r="Q30" i="4"/>
  <c r="R30" i="4"/>
  <c r="A31" i="4"/>
  <c r="B31" i="4"/>
  <c r="C31" i="4"/>
  <c r="D31" i="4"/>
  <c r="N31" i="4"/>
  <c r="E31" i="4"/>
  <c r="F31" i="4"/>
  <c r="G31" i="4"/>
  <c r="H31" i="4"/>
  <c r="I31" i="4"/>
  <c r="O31" i="4"/>
  <c r="J31" i="4"/>
  <c r="K31" i="4"/>
  <c r="L31" i="4"/>
  <c r="M31" i="4"/>
  <c r="P31" i="4"/>
  <c r="R31" i="4"/>
  <c r="A32" i="4"/>
  <c r="B32" i="4"/>
  <c r="C32" i="4"/>
  <c r="D32" i="4"/>
  <c r="E32" i="4"/>
  <c r="F32" i="4"/>
  <c r="G32" i="4"/>
  <c r="H32" i="4"/>
  <c r="I32" i="4"/>
  <c r="R32" i="4"/>
  <c r="J32" i="4"/>
  <c r="K32" i="4"/>
  <c r="P32" i="4"/>
  <c r="A33" i="4"/>
  <c r="B33" i="4"/>
  <c r="C33" i="4"/>
  <c r="D33" i="4"/>
  <c r="E33" i="4"/>
  <c r="F33" i="4"/>
  <c r="G33" i="4"/>
  <c r="H33" i="4"/>
  <c r="I33" i="4"/>
  <c r="O33" i="4"/>
  <c r="J33" i="4"/>
  <c r="K33" i="4"/>
  <c r="N33" i="4"/>
  <c r="P33" i="4"/>
  <c r="Q33" i="4"/>
  <c r="R33" i="4"/>
  <c r="A34" i="4"/>
  <c r="B34" i="4"/>
  <c r="C34" i="4"/>
  <c r="D34" i="4"/>
  <c r="L34" i="4"/>
  <c r="E34" i="4"/>
  <c r="F34" i="4"/>
  <c r="G34" i="4"/>
  <c r="H34" i="4"/>
  <c r="P34" i="4"/>
  <c r="I34" i="4"/>
  <c r="J34" i="4"/>
  <c r="K34" i="4"/>
  <c r="M34" i="4"/>
  <c r="N34" i="4"/>
  <c r="Q34" i="4"/>
  <c r="R34" i="4"/>
  <c r="A35" i="4"/>
  <c r="B35" i="4"/>
  <c r="C35" i="4"/>
  <c r="D35" i="4"/>
  <c r="N35" i="4"/>
  <c r="E35" i="4"/>
  <c r="F35" i="4"/>
  <c r="G35" i="4"/>
  <c r="H35" i="4"/>
  <c r="I35" i="4"/>
  <c r="O35" i="4"/>
  <c r="J35" i="4"/>
  <c r="K35" i="4"/>
  <c r="L35" i="4"/>
  <c r="M35" i="4"/>
  <c r="P35" i="4"/>
  <c r="A36" i="4"/>
  <c r="B36" i="4"/>
  <c r="C36" i="4"/>
  <c r="D36" i="4"/>
  <c r="E36" i="4"/>
  <c r="F36" i="4"/>
  <c r="G36" i="4"/>
  <c r="H36" i="4"/>
  <c r="I36" i="4"/>
  <c r="R36" i="4"/>
  <c r="J36" i="4"/>
  <c r="K36" i="4"/>
  <c r="P36" i="4"/>
  <c r="A37" i="4"/>
  <c r="B37" i="4"/>
  <c r="C37" i="4"/>
  <c r="D37" i="4"/>
  <c r="E37" i="4"/>
  <c r="F37" i="4"/>
  <c r="G37" i="4"/>
  <c r="H37" i="4"/>
  <c r="I37" i="4"/>
  <c r="O37" i="4"/>
  <c r="J37" i="4"/>
  <c r="K37" i="4"/>
  <c r="N37" i="4"/>
  <c r="P37" i="4"/>
  <c r="Q37" i="4"/>
  <c r="R37" i="4"/>
  <c r="A38" i="4"/>
  <c r="B38" i="4"/>
  <c r="C38" i="4"/>
  <c r="D38" i="4"/>
  <c r="L38" i="4"/>
  <c r="E38" i="4"/>
  <c r="F38" i="4"/>
  <c r="G38" i="4"/>
  <c r="H38" i="4"/>
  <c r="P38" i="4"/>
  <c r="I38" i="4"/>
  <c r="J38" i="4"/>
  <c r="K38" i="4"/>
  <c r="M38" i="4"/>
  <c r="N38" i="4"/>
  <c r="Q38" i="4"/>
  <c r="R38" i="4"/>
  <c r="A39" i="4"/>
  <c r="B39" i="4"/>
  <c r="C39" i="4"/>
  <c r="D39" i="4"/>
  <c r="Q39" i="4"/>
  <c r="E39" i="4"/>
  <c r="F39" i="4"/>
  <c r="G39" i="4"/>
  <c r="H39" i="4"/>
  <c r="I39" i="4"/>
  <c r="O39" i="4"/>
  <c r="J39" i="4"/>
  <c r="K39" i="4"/>
  <c r="L39" i="4"/>
  <c r="M39" i="4"/>
  <c r="P39" i="4"/>
  <c r="A40" i="4"/>
  <c r="B40" i="4"/>
  <c r="C40" i="4"/>
  <c r="D40" i="4"/>
  <c r="O40" i="4"/>
  <c r="E40" i="4"/>
  <c r="F40" i="4"/>
  <c r="G40" i="4"/>
  <c r="H40" i="4"/>
  <c r="I40" i="4"/>
  <c r="R40" i="4"/>
  <c r="J40" i="4"/>
  <c r="K40" i="4"/>
  <c r="P40" i="4"/>
  <c r="A41" i="4"/>
  <c r="B41" i="4"/>
  <c r="C41" i="4"/>
  <c r="D41" i="4"/>
  <c r="E41" i="4"/>
  <c r="F41" i="4"/>
  <c r="G41" i="4"/>
  <c r="H41" i="4"/>
  <c r="I41" i="4"/>
  <c r="O41" i="4"/>
  <c r="J41" i="4"/>
  <c r="K41" i="4"/>
  <c r="N41" i="4"/>
  <c r="P41" i="4"/>
  <c r="Q41" i="4"/>
  <c r="R41" i="4"/>
  <c r="A42" i="4"/>
  <c r="B42" i="4"/>
  <c r="C42" i="4"/>
  <c r="D42" i="4"/>
  <c r="L42" i="4"/>
  <c r="E42" i="4"/>
  <c r="F42" i="4"/>
  <c r="G42" i="4"/>
  <c r="H42" i="4"/>
  <c r="P42" i="4"/>
  <c r="I42" i="4"/>
  <c r="J42" i="4"/>
  <c r="K42" i="4"/>
  <c r="M42" i="4"/>
  <c r="N42" i="4"/>
  <c r="Q42" i="4"/>
  <c r="R42" i="4"/>
  <c r="A43" i="4"/>
  <c r="B43" i="4"/>
  <c r="C43" i="4"/>
  <c r="D43" i="4"/>
  <c r="E43" i="4"/>
  <c r="F43" i="4"/>
  <c r="G43" i="4"/>
  <c r="H43" i="4"/>
  <c r="I43" i="4"/>
  <c r="O43" i="4"/>
  <c r="J43" i="4"/>
  <c r="K43" i="4"/>
  <c r="L43" i="4"/>
  <c r="M43" i="4"/>
  <c r="P43" i="4"/>
  <c r="A44" i="4"/>
  <c r="B44" i="4"/>
  <c r="C44" i="4"/>
  <c r="D44" i="4"/>
  <c r="O44" i="4"/>
  <c r="E44" i="4"/>
  <c r="F44" i="4"/>
  <c r="G44" i="4"/>
  <c r="H44" i="4"/>
  <c r="I44" i="4"/>
  <c r="R44" i="4"/>
  <c r="J44" i="4"/>
  <c r="K44" i="4"/>
  <c r="P44" i="4"/>
  <c r="A45" i="4"/>
  <c r="B45" i="4"/>
  <c r="C45" i="4"/>
  <c r="D45" i="4"/>
  <c r="E45" i="4"/>
  <c r="F45" i="4"/>
  <c r="G45" i="4"/>
  <c r="H45" i="4"/>
  <c r="I45" i="4"/>
  <c r="O45" i="4"/>
  <c r="J45" i="4"/>
  <c r="K45" i="4"/>
  <c r="N45" i="4"/>
  <c r="P45" i="4"/>
  <c r="Q45" i="4"/>
  <c r="R45" i="4"/>
  <c r="A46" i="4"/>
  <c r="B46" i="4"/>
  <c r="C46" i="4"/>
  <c r="D46" i="4"/>
  <c r="N46" i="4"/>
  <c r="E46" i="4"/>
  <c r="F46" i="4"/>
  <c r="G46" i="4"/>
  <c r="H46" i="4"/>
  <c r="I46" i="4"/>
  <c r="J46" i="4"/>
  <c r="K46" i="4"/>
  <c r="L46" i="4"/>
  <c r="M46" i="4"/>
  <c r="P46" i="4"/>
  <c r="Q46" i="4"/>
  <c r="A47" i="4"/>
  <c r="B47" i="4"/>
  <c r="C47" i="4"/>
  <c r="D47" i="4"/>
  <c r="E47" i="4"/>
  <c r="F47" i="4"/>
  <c r="G47" i="4"/>
  <c r="H47" i="4"/>
  <c r="I47" i="4"/>
  <c r="O47" i="4"/>
  <c r="J47" i="4"/>
  <c r="K47" i="4"/>
  <c r="L47" i="4"/>
  <c r="M47" i="4"/>
  <c r="N47" i="4"/>
  <c r="P47" i="4"/>
  <c r="Q47" i="4"/>
  <c r="R47" i="4"/>
  <c r="A48" i="4"/>
  <c r="B48" i="4"/>
  <c r="C48" i="4"/>
  <c r="D48" i="4"/>
  <c r="O48" i="4"/>
  <c r="E48" i="4"/>
  <c r="F48" i="4"/>
  <c r="G48" i="4"/>
  <c r="H48" i="4"/>
  <c r="P48" i="4"/>
  <c r="I48" i="4"/>
  <c r="J48" i="4"/>
  <c r="K48" i="4"/>
  <c r="N48" i="4"/>
  <c r="R48" i="4"/>
  <c r="A49" i="4"/>
  <c r="B49" i="4"/>
  <c r="C49" i="4"/>
  <c r="D49" i="4"/>
  <c r="Q49" i="4"/>
  <c r="E49" i="4"/>
  <c r="F49" i="4"/>
  <c r="G49" i="4"/>
  <c r="H49" i="4"/>
  <c r="I49" i="4"/>
  <c r="O49" i="4"/>
  <c r="J49" i="4"/>
  <c r="K49" i="4"/>
  <c r="L49" i="4"/>
  <c r="M49" i="4"/>
  <c r="N49" i="4"/>
  <c r="P49" i="4"/>
  <c r="R49" i="4"/>
  <c r="A50" i="4"/>
  <c r="B50" i="4"/>
  <c r="C50" i="4"/>
  <c r="D50" i="4"/>
  <c r="N50" i="4"/>
  <c r="E50" i="4"/>
  <c r="F50" i="4"/>
  <c r="G50" i="4"/>
  <c r="H50" i="4"/>
  <c r="I50" i="4"/>
  <c r="R50" i="4"/>
  <c r="J50" i="4"/>
  <c r="K50" i="4"/>
  <c r="P50" i="4"/>
  <c r="A51" i="4"/>
  <c r="B51" i="4"/>
  <c r="C51" i="4"/>
  <c r="D51" i="4"/>
  <c r="E51" i="4"/>
  <c r="F51" i="4"/>
  <c r="G51" i="4"/>
  <c r="H51" i="4"/>
  <c r="I51" i="4"/>
  <c r="O51" i="4"/>
  <c r="J51" i="4"/>
  <c r="K51" i="4"/>
  <c r="L51" i="4"/>
  <c r="M51" i="4"/>
  <c r="N51" i="4"/>
  <c r="P51" i="4"/>
  <c r="Q51" i="4"/>
  <c r="R51" i="4"/>
  <c r="A52" i="4"/>
  <c r="B52" i="4"/>
  <c r="C52" i="4"/>
  <c r="D52" i="4"/>
  <c r="L52" i="4"/>
  <c r="M52" i="4"/>
  <c r="E52" i="4"/>
  <c r="F52" i="4"/>
  <c r="G52" i="4"/>
  <c r="H52" i="4"/>
  <c r="P52" i="4"/>
  <c r="I52" i="4"/>
  <c r="J52" i="4"/>
  <c r="K52" i="4"/>
  <c r="N52" i="4"/>
  <c r="O52" i="4"/>
  <c r="Q52" i="4"/>
  <c r="R52" i="4"/>
  <c r="A53" i="4"/>
  <c r="B53" i="4"/>
  <c r="C53" i="4"/>
  <c r="D53" i="4"/>
  <c r="Q53" i="4"/>
  <c r="E53" i="4"/>
  <c r="F53" i="4"/>
  <c r="G53" i="4"/>
  <c r="H53" i="4"/>
  <c r="I53" i="4"/>
  <c r="O53" i="4"/>
  <c r="J53" i="4"/>
  <c r="K53" i="4"/>
  <c r="L53" i="4"/>
  <c r="M53" i="4"/>
  <c r="N53" i="4"/>
  <c r="P53" i="4"/>
  <c r="R53" i="4"/>
  <c r="A54" i="4"/>
  <c r="B54" i="4"/>
  <c r="C54" i="4"/>
  <c r="D54" i="4"/>
  <c r="N54" i="4"/>
  <c r="E54" i="4"/>
  <c r="F54" i="4"/>
  <c r="G54" i="4"/>
  <c r="H54" i="4"/>
  <c r="I54" i="4"/>
  <c r="R54" i="4"/>
  <c r="J54" i="4"/>
  <c r="K54" i="4"/>
  <c r="P54" i="4"/>
  <c r="A55" i="4"/>
  <c r="B55" i="4"/>
  <c r="C55" i="4"/>
  <c r="D55" i="4"/>
  <c r="E55" i="4"/>
  <c r="F55" i="4"/>
  <c r="G55" i="4"/>
  <c r="H55" i="4"/>
  <c r="I55" i="4"/>
  <c r="O55" i="4"/>
  <c r="J55" i="4"/>
  <c r="K55" i="4"/>
  <c r="L55" i="4"/>
  <c r="M55" i="4"/>
  <c r="N55" i="4"/>
  <c r="P55" i="4"/>
  <c r="Q55" i="4"/>
  <c r="R55" i="4"/>
  <c r="A56" i="4"/>
  <c r="B56" i="4"/>
  <c r="C56" i="4"/>
  <c r="D56" i="4"/>
  <c r="L56" i="4"/>
  <c r="M56" i="4"/>
  <c r="E56" i="4"/>
  <c r="F56" i="4"/>
  <c r="G56" i="4"/>
  <c r="H56" i="4"/>
  <c r="P56" i="4"/>
  <c r="I56" i="4"/>
  <c r="J56" i="4"/>
  <c r="K56" i="4"/>
  <c r="N56" i="4"/>
  <c r="O56" i="4"/>
  <c r="Q56" i="4"/>
  <c r="R56" i="4"/>
  <c r="A57" i="4"/>
  <c r="B57" i="4"/>
  <c r="C57" i="4"/>
  <c r="D57" i="4"/>
  <c r="Q57" i="4"/>
  <c r="E57" i="4"/>
  <c r="F57" i="4"/>
  <c r="G57" i="4"/>
  <c r="H57" i="4"/>
  <c r="I57" i="4"/>
  <c r="O57" i="4"/>
  <c r="J57" i="4"/>
  <c r="K57" i="4"/>
  <c r="L57" i="4"/>
  <c r="M57" i="4"/>
  <c r="N57" i="4"/>
  <c r="P57" i="4"/>
  <c r="R57" i="4"/>
  <c r="A58" i="4"/>
  <c r="B58" i="4"/>
  <c r="C58" i="4"/>
  <c r="D58" i="4"/>
  <c r="N58" i="4"/>
  <c r="E58" i="4"/>
  <c r="F58" i="4"/>
  <c r="G58" i="4"/>
  <c r="H58" i="4"/>
  <c r="I58" i="4"/>
  <c r="R58" i="4"/>
  <c r="J58" i="4"/>
  <c r="K58" i="4"/>
  <c r="P58" i="4"/>
  <c r="A59" i="4"/>
  <c r="B59" i="4"/>
  <c r="C59" i="4"/>
  <c r="D59" i="4"/>
  <c r="E59" i="4"/>
  <c r="F59" i="4"/>
  <c r="G59" i="4"/>
  <c r="H59" i="4"/>
  <c r="I59" i="4"/>
  <c r="O59" i="4"/>
  <c r="J59" i="4"/>
  <c r="K59" i="4"/>
  <c r="L59" i="4"/>
  <c r="M59" i="4"/>
  <c r="N59" i="4"/>
  <c r="P59" i="4"/>
  <c r="Q59" i="4"/>
  <c r="R59" i="4"/>
  <c r="A60" i="4"/>
  <c r="B60" i="4"/>
  <c r="C60" i="4"/>
  <c r="D60" i="4"/>
  <c r="L60" i="4"/>
  <c r="M60" i="4"/>
  <c r="E60" i="4"/>
  <c r="F60" i="4"/>
  <c r="G60" i="4"/>
  <c r="H60" i="4"/>
  <c r="P60" i="4"/>
  <c r="I60" i="4"/>
  <c r="J60" i="4"/>
  <c r="K60" i="4"/>
  <c r="N60" i="4"/>
  <c r="O60" i="4"/>
  <c r="Q60" i="4"/>
  <c r="R60" i="4"/>
  <c r="A61" i="4"/>
  <c r="B61" i="4"/>
  <c r="C61" i="4"/>
  <c r="D61" i="4"/>
  <c r="E61" i="4"/>
  <c r="F61" i="4"/>
  <c r="G61" i="4"/>
  <c r="H61" i="4"/>
  <c r="I61" i="4"/>
  <c r="O61" i="4"/>
  <c r="J61" i="4"/>
  <c r="K61" i="4"/>
  <c r="L61" i="4"/>
  <c r="M61" i="4"/>
  <c r="N61" i="4"/>
  <c r="P61" i="4"/>
  <c r="R61" i="4"/>
  <c r="A62" i="4"/>
  <c r="B62" i="4"/>
  <c r="C62" i="4"/>
  <c r="D62" i="4"/>
  <c r="N62" i="4"/>
  <c r="E62" i="4"/>
  <c r="F62" i="4"/>
  <c r="G62" i="4"/>
  <c r="H62" i="4"/>
  <c r="I62" i="4"/>
  <c r="R62" i="4"/>
  <c r="J62" i="4"/>
  <c r="K62" i="4"/>
  <c r="P62" i="4"/>
  <c r="A63" i="4"/>
  <c r="B63" i="4"/>
  <c r="C63" i="4"/>
  <c r="D63" i="4"/>
  <c r="E63" i="4"/>
  <c r="F63" i="4"/>
  <c r="G63" i="4"/>
  <c r="H63" i="4"/>
  <c r="I63" i="4"/>
  <c r="O63" i="4"/>
  <c r="J63" i="4"/>
  <c r="K63" i="4"/>
  <c r="L63" i="4"/>
  <c r="M63" i="4"/>
  <c r="N63" i="4"/>
  <c r="P63" i="4"/>
  <c r="Q63" i="4"/>
  <c r="R63" i="4"/>
  <c r="A64" i="4"/>
  <c r="B64" i="4"/>
  <c r="C64" i="4"/>
  <c r="D64" i="4"/>
  <c r="L64" i="4"/>
  <c r="M64" i="4"/>
  <c r="E64" i="4"/>
  <c r="F64" i="4"/>
  <c r="G64" i="4"/>
  <c r="H64" i="4"/>
  <c r="P64" i="4"/>
  <c r="I64" i="4"/>
  <c r="J64" i="4"/>
  <c r="K64" i="4"/>
  <c r="N64" i="4"/>
  <c r="O64" i="4"/>
  <c r="Q64" i="4"/>
  <c r="R64" i="4"/>
  <c r="A65" i="4"/>
  <c r="B65" i="4"/>
  <c r="C65" i="4"/>
  <c r="D65" i="4"/>
  <c r="E65" i="4"/>
  <c r="F65" i="4"/>
  <c r="G65" i="4"/>
  <c r="H65" i="4"/>
  <c r="I65" i="4"/>
  <c r="O65" i="4"/>
  <c r="J65" i="4"/>
  <c r="K65" i="4"/>
  <c r="L65" i="4"/>
  <c r="M65" i="4"/>
  <c r="N65" i="4"/>
  <c r="P65" i="4"/>
  <c r="R65" i="4"/>
  <c r="A66" i="4"/>
  <c r="B66" i="4"/>
  <c r="C66" i="4"/>
  <c r="D66" i="4"/>
  <c r="N66" i="4"/>
  <c r="E66" i="4"/>
  <c r="F66" i="4"/>
  <c r="G66" i="4"/>
  <c r="H66" i="4"/>
  <c r="I66" i="4"/>
  <c r="R66" i="4"/>
  <c r="J66" i="4"/>
  <c r="K66" i="4"/>
  <c r="P66" i="4"/>
  <c r="A67" i="4"/>
  <c r="B67" i="4"/>
  <c r="C67" i="4"/>
  <c r="D67" i="4"/>
  <c r="L67" i="4"/>
  <c r="M67" i="4"/>
  <c r="E67" i="4"/>
  <c r="F67" i="4"/>
  <c r="G67" i="4"/>
  <c r="H67" i="4"/>
  <c r="P67" i="4"/>
  <c r="I67" i="4"/>
  <c r="J67" i="4"/>
  <c r="K67" i="4"/>
  <c r="N67" i="4"/>
  <c r="O67" i="4"/>
  <c r="R67" i="4"/>
  <c r="A68" i="4"/>
  <c r="B68" i="4"/>
  <c r="C68" i="4"/>
  <c r="D68" i="4"/>
  <c r="L68" i="4"/>
  <c r="M68" i="4"/>
  <c r="E68" i="4"/>
  <c r="F68" i="4"/>
  <c r="G68" i="4"/>
  <c r="H68" i="4"/>
  <c r="P68" i="4"/>
  <c r="I68" i="4"/>
  <c r="R68" i="4"/>
  <c r="J68" i="4"/>
  <c r="K68" i="4"/>
  <c r="O68" i="4"/>
  <c r="A69" i="4"/>
  <c r="B69" i="4"/>
  <c r="C69" i="4"/>
  <c r="D69" i="4"/>
  <c r="E69" i="4"/>
  <c r="F69" i="4"/>
  <c r="G69" i="4"/>
  <c r="H69" i="4"/>
  <c r="I69" i="4"/>
  <c r="R69" i="4"/>
  <c r="J69" i="4"/>
  <c r="K69" i="4"/>
  <c r="L69" i="4"/>
  <c r="M69" i="4"/>
  <c r="N69" i="4"/>
  <c r="P69" i="4"/>
  <c r="Q69" i="4"/>
  <c r="A70" i="4"/>
  <c r="B70" i="4"/>
  <c r="C70" i="4"/>
  <c r="D70" i="4"/>
  <c r="L70" i="4"/>
  <c r="M70" i="4"/>
  <c r="E70" i="4"/>
  <c r="F70" i="4"/>
  <c r="G70" i="4"/>
  <c r="H70" i="4"/>
  <c r="P70" i="4"/>
  <c r="I70" i="4"/>
  <c r="J70" i="4"/>
  <c r="K70" i="4"/>
  <c r="N70" i="4"/>
  <c r="O70" i="4"/>
  <c r="Q70" i="4"/>
  <c r="R70" i="4"/>
  <c r="A71" i="4"/>
  <c r="B71" i="4"/>
  <c r="C71" i="4"/>
  <c r="D71" i="4"/>
  <c r="L71" i="4"/>
  <c r="M71" i="4"/>
  <c r="E71" i="4"/>
  <c r="F71" i="4"/>
  <c r="G71" i="4"/>
  <c r="H71" i="4"/>
  <c r="P71" i="4"/>
  <c r="I71" i="4"/>
  <c r="J71" i="4"/>
  <c r="K71" i="4"/>
  <c r="N71" i="4"/>
  <c r="O71" i="4"/>
  <c r="R71" i="4"/>
  <c r="A72" i="4"/>
  <c r="B72" i="4"/>
  <c r="C72" i="4"/>
  <c r="D72" i="4"/>
  <c r="E72" i="4"/>
  <c r="F72" i="4"/>
  <c r="G72" i="4"/>
  <c r="H72" i="4"/>
  <c r="P72" i="4"/>
  <c r="I72" i="4"/>
  <c r="R72" i="4"/>
  <c r="J72" i="4"/>
  <c r="K72" i="4"/>
  <c r="O72" i="4"/>
  <c r="A73" i="4"/>
  <c r="B73" i="4"/>
  <c r="C73" i="4"/>
  <c r="D73" i="4"/>
  <c r="E73" i="4"/>
  <c r="F73" i="4"/>
  <c r="G73" i="4"/>
  <c r="H73" i="4"/>
  <c r="I73" i="4"/>
  <c r="J73" i="4"/>
  <c r="K73" i="4"/>
  <c r="L73" i="4"/>
  <c r="M73" i="4"/>
  <c r="N73" i="4"/>
  <c r="P73" i="4"/>
  <c r="Q73" i="4"/>
  <c r="A74" i="4"/>
  <c r="B74" i="4"/>
  <c r="C74" i="4"/>
  <c r="D74" i="4"/>
  <c r="L74" i="4"/>
  <c r="E74" i="4"/>
  <c r="F74" i="4"/>
  <c r="G74" i="4"/>
  <c r="H74" i="4"/>
  <c r="P74" i="4"/>
  <c r="I74" i="4"/>
  <c r="J74" i="4"/>
  <c r="K74" i="4"/>
  <c r="M74" i="4"/>
  <c r="N74" i="4"/>
  <c r="O74" i="4"/>
  <c r="Q74" i="4"/>
  <c r="R74" i="4"/>
  <c r="A75" i="4"/>
  <c r="B75" i="4"/>
  <c r="C75" i="4"/>
  <c r="D75" i="4"/>
  <c r="L75" i="4"/>
  <c r="M75" i="4"/>
  <c r="E75" i="4"/>
  <c r="F75" i="4"/>
  <c r="G75" i="4"/>
  <c r="H75" i="4"/>
  <c r="P75" i="4"/>
  <c r="I75" i="4"/>
  <c r="J75" i="4"/>
  <c r="K75" i="4"/>
  <c r="N75" i="4"/>
  <c r="O75" i="4"/>
  <c r="R75" i="4"/>
  <c r="A76" i="4"/>
  <c r="B76" i="4"/>
  <c r="C76" i="4"/>
  <c r="D76" i="4"/>
  <c r="O76" i="4"/>
  <c r="E76" i="4"/>
  <c r="F76" i="4"/>
  <c r="G76" i="4"/>
  <c r="H76" i="4"/>
  <c r="P76" i="4"/>
  <c r="I76" i="4"/>
  <c r="R76" i="4"/>
  <c r="J76" i="4"/>
  <c r="K76" i="4"/>
  <c r="A77" i="4"/>
  <c r="B77" i="4"/>
  <c r="C77" i="4"/>
  <c r="D77" i="4"/>
  <c r="E77" i="4"/>
  <c r="F77" i="4"/>
  <c r="G77" i="4"/>
  <c r="H77" i="4"/>
  <c r="I77" i="4"/>
  <c r="L77" i="4"/>
  <c r="M77" i="4"/>
  <c r="J77" i="4"/>
  <c r="K77" i="4"/>
  <c r="N77" i="4"/>
  <c r="P77" i="4"/>
  <c r="Q77" i="4"/>
  <c r="A78" i="4"/>
  <c r="B78" i="4"/>
  <c r="C78" i="4"/>
  <c r="D78" i="4"/>
  <c r="L78" i="4"/>
  <c r="E78" i="4"/>
  <c r="F78" i="4"/>
  <c r="G78" i="4"/>
  <c r="H78" i="4"/>
  <c r="P78" i="4"/>
  <c r="I78" i="4"/>
  <c r="J78" i="4"/>
  <c r="K78" i="4"/>
  <c r="M78" i="4"/>
  <c r="N78" i="4"/>
  <c r="O78" i="4"/>
  <c r="Q78" i="4"/>
  <c r="R78" i="4"/>
  <c r="A79" i="4"/>
  <c r="B79" i="4"/>
  <c r="C79" i="4"/>
  <c r="D79" i="4"/>
  <c r="E79" i="4"/>
  <c r="F79" i="4"/>
  <c r="G79" i="4"/>
  <c r="H79" i="4"/>
  <c r="P79" i="4"/>
  <c r="I79" i="4"/>
  <c r="J79" i="4"/>
  <c r="K79" i="4"/>
  <c r="N79" i="4"/>
  <c r="O79" i="4"/>
  <c r="R79" i="4"/>
  <c r="A80" i="4"/>
  <c r="B80" i="4"/>
  <c r="C80" i="4"/>
  <c r="D80" i="4"/>
  <c r="L80" i="4"/>
  <c r="M80" i="4"/>
  <c r="E80" i="4"/>
  <c r="F80" i="4"/>
  <c r="G80" i="4"/>
  <c r="H80" i="4"/>
  <c r="P80" i="4"/>
  <c r="I80" i="4"/>
  <c r="R80" i="4"/>
  <c r="J80" i="4"/>
  <c r="K80" i="4"/>
  <c r="A81" i="4"/>
  <c r="B81" i="4"/>
  <c r="C81" i="4"/>
  <c r="D81" i="4"/>
  <c r="E81" i="4"/>
  <c r="F81" i="4"/>
  <c r="G81" i="4"/>
  <c r="H81" i="4"/>
  <c r="I81" i="4"/>
  <c r="J81" i="4"/>
  <c r="N81" i="4"/>
  <c r="K81" i="4"/>
  <c r="P81" i="4"/>
  <c r="Q81" i="4"/>
  <c r="A82" i="4"/>
  <c r="B82" i="4"/>
  <c r="C82" i="4"/>
  <c r="D82" i="4"/>
  <c r="L82" i="4"/>
  <c r="E82" i="4"/>
  <c r="F82" i="4"/>
  <c r="G82" i="4"/>
  <c r="H82" i="4"/>
  <c r="P82" i="4"/>
  <c r="I82" i="4"/>
  <c r="J82" i="4"/>
  <c r="K82" i="4"/>
  <c r="M82" i="4"/>
  <c r="N82" i="4"/>
  <c r="O82" i="4"/>
  <c r="Q82" i="4"/>
  <c r="R82" i="4"/>
  <c r="A83" i="4"/>
  <c r="B83" i="4"/>
  <c r="C83" i="4"/>
  <c r="D83" i="4"/>
  <c r="E83" i="4"/>
  <c r="F83" i="4"/>
  <c r="G83" i="4"/>
  <c r="H83" i="4"/>
  <c r="P83" i="4"/>
  <c r="I83" i="4"/>
  <c r="J83" i="4"/>
  <c r="K83" i="4"/>
  <c r="N83" i="4"/>
  <c r="O83" i="4"/>
  <c r="R83" i="4"/>
  <c r="A84" i="4"/>
  <c r="B84" i="4"/>
  <c r="C84" i="4"/>
  <c r="D84" i="4"/>
  <c r="L84" i="4"/>
  <c r="M84" i="4"/>
  <c r="E84" i="4"/>
  <c r="F84" i="4"/>
  <c r="G84" i="4"/>
  <c r="H84" i="4"/>
  <c r="I84" i="4"/>
  <c r="R84" i="4"/>
  <c r="J84" i="4"/>
  <c r="K84" i="4"/>
  <c r="O84" i="4"/>
  <c r="P84" i="4"/>
  <c r="A85" i="4"/>
  <c r="B85" i="4"/>
  <c r="C85" i="4"/>
  <c r="D85" i="4"/>
  <c r="E85" i="4"/>
  <c r="F85" i="4"/>
  <c r="G85" i="4"/>
  <c r="H85" i="4"/>
  <c r="I85" i="4"/>
  <c r="J85" i="4"/>
  <c r="K85" i="4"/>
  <c r="L85" i="4"/>
  <c r="M85" i="4"/>
  <c r="N85" i="4"/>
  <c r="P85" i="4"/>
  <c r="Q85" i="4"/>
  <c r="A86" i="4"/>
  <c r="B86" i="4"/>
  <c r="C86" i="4"/>
  <c r="D86" i="4"/>
  <c r="L86" i="4"/>
  <c r="E86" i="4"/>
  <c r="F86" i="4"/>
  <c r="G86" i="4"/>
  <c r="H86" i="4"/>
  <c r="P86" i="4"/>
  <c r="I86" i="4"/>
  <c r="J86" i="4"/>
  <c r="K86" i="4"/>
  <c r="M86" i="4"/>
  <c r="N86" i="4"/>
  <c r="O86" i="4"/>
  <c r="Q86" i="4"/>
  <c r="R86" i="4"/>
  <c r="A87" i="4"/>
  <c r="B87" i="4"/>
  <c r="C87" i="4"/>
  <c r="D87" i="4"/>
  <c r="N87" i="4"/>
  <c r="E87" i="4"/>
  <c r="F87" i="4"/>
  <c r="G87" i="4"/>
  <c r="H87" i="4"/>
  <c r="P87" i="4"/>
  <c r="I87" i="4"/>
  <c r="J87" i="4"/>
  <c r="K87" i="4"/>
  <c r="R87" i="4"/>
  <c r="A88" i="4"/>
  <c r="B88" i="4"/>
  <c r="C88" i="4"/>
  <c r="D88" i="4"/>
  <c r="E88" i="4"/>
  <c r="F88" i="4"/>
  <c r="G88" i="4"/>
  <c r="H88" i="4"/>
  <c r="P88" i="4"/>
  <c r="I88" i="4"/>
  <c r="R88" i="4"/>
  <c r="J88" i="4"/>
  <c r="K88" i="4"/>
  <c r="L88" i="4"/>
  <c r="M88" i="4"/>
  <c r="A89" i="4"/>
  <c r="B89" i="4"/>
  <c r="C89" i="4"/>
  <c r="D89" i="4"/>
  <c r="E89" i="4"/>
  <c r="F89" i="4"/>
  <c r="G89" i="4"/>
  <c r="H89" i="4"/>
  <c r="I89" i="4"/>
  <c r="L89" i="4"/>
  <c r="M89" i="4"/>
  <c r="J89" i="4"/>
  <c r="K89" i="4"/>
  <c r="N89" i="4"/>
  <c r="P89" i="4"/>
  <c r="Q89" i="4"/>
  <c r="A90" i="4"/>
  <c r="B90" i="4"/>
  <c r="C90" i="4"/>
  <c r="D90" i="4"/>
  <c r="L90" i="4"/>
  <c r="E90" i="4"/>
  <c r="F90" i="4"/>
  <c r="G90" i="4"/>
  <c r="H90" i="4"/>
  <c r="P90" i="4"/>
  <c r="I90" i="4"/>
  <c r="J90" i="4"/>
  <c r="K90" i="4"/>
  <c r="M90" i="4"/>
  <c r="N90" i="4"/>
  <c r="O90" i="4"/>
  <c r="Q90" i="4"/>
  <c r="R90" i="4"/>
  <c r="A91" i="4"/>
  <c r="B91" i="4"/>
  <c r="C91" i="4"/>
  <c r="D91" i="4"/>
  <c r="E91" i="4"/>
  <c r="F91" i="4"/>
  <c r="G91" i="4"/>
  <c r="H91" i="4"/>
  <c r="P91" i="4"/>
  <c r="I91" i="4"/>
  <c r="J91" i="4"/>
  <c r="K91" i="4"/>
  <c r="N91" i="4"/>
  <c r="O91" i="4"/>
  <c r="R91" i="4"/>
  <c r="A92" i="4"/>
  <c r="B92" i="4"/>
  <c r="C92" i="4"/>
  <c r="D92" i="4"/>
  <c r="L92" i="4"/>
  <c r="M92" i="4"/>
  <c r="E92" i="4"/>
  <c r="F92" i="4"/>
  <c r="G92" i="4"/>
  <c r="H92" i="4"/>
  <c r="I92" i="4"/>
  <c r="R92" i="4"/>
  <c r="J92" i="4"/>
  <c r="K92" i="4"/>
  <c r="O92" i="4"/>
  <c r="P92" i="4"/>
  <c r="A93" i="4"/>
  <c r="B93" i="4"/>
  <c r="C93" i="4"/>
  <c r="D93" i="4"/>
  <c r="E93" i="4"/>
  <c r="F93" i="4"/>
  <c r="G93" i="4"/>
  <c r="H93" i="4"/>
  <c r="I93" i="4"/>
  <c r="J93" i="4"/>
  <c r="K93" i="4"/>
  <c r="L93" i="4"/>
  <c r="M93" i="4"/>
  <c r="N93" i="4"/>
  <c r="P93" i="4"/>
  <c r="Q93" i="4"/>
  <c r="A94" i="4"/>
  <c r="B94" i="4"/>
  <c r="C94" i="4"/>
  <c r="D94" i="4"/>
  <c r="L94" i="4"/>
  <c r="E94" i="4"/>
  <c r="F94" i="4"/>
  <c r="G94" i="4"/>
  <c r="H94" i="4"/>
  <c r="P94" i="4"/>
  <c r="I94" i="4"/>
  <c r="J94" i="4"/>
  <c r="K94" i="4"/>
  <c r="M94" i="4"/>
  <c r="N94" i="4"/>
  <c r="O94" i="4"/>
  <c r="Q94" i="4"/>
  <c r="R94" i="4"/>
  <c r="A95" i="4"/>
  <c r="B95" i="4"/>
  <c r="C95" i="4"/>
  <c r="D95" i="4"/>
  <c r="N95" i="4"/>
  <c r="E95" i="4"/>
  <c r="F95" i="4"/>
  <c r="G95" i="4"/>
  <c r="H95" i="4"/>
  <c r="P95" i="4"/>
  <c r="I95" i="4"/>
  <c r="J95" i="4"/>
  <c r="K95" i="4"/>
  <c r="R95" i="4"/>
  <c r="A96" i="4"/>
  <c r="B96" i="4"/>
  <c r="C96" i="4"/>
  <c r="D96" i="4"/>
  <c r="E96" i="4"/>
  <c r="F96" i="4"/>
  <c r="G96" i="4"/>
  <c r="H96" i="4"/>
  <c r="P96" i="4"/>
  <c r="I96" i="4"/>
  <c r="R96" i="4"/>
  <c r="J96" i="4"/>
  <c r="K96" i="4"/>
  <c r="L96" i="4"/>
  <c r="M96" i="4"/>
  <c r="A97" i="4"/>
  <c r="B97" i="4"/>
  <c r="C97" i="4"/>
  <c r="D97" i="4"/>
  <c r="E97" i="4"/>
  <c r="F97" i="4"/>
  <c r="G97" i="4"/>
  <c r="H97" i="4"/>
  <c r="I97" i="4"/>
  <c r="L97" i="4"/>
  <c r="M97" i="4"/>
  <c r="J97" i="4"/>
  <c r="K97" i="4"/>
  <c r="N97" i="4"/>
  <c r="P97" i="4"/>
  <c r="Q97" i="4"/>
  <c r="A98" i="4"/>
  <c r="B98" i="4"/>
  <c r="C98" i="4"/>
  <c r="D98" i="4"/>
  <c r="L98" i="4"/>
  <c r="E98" i="4"/>
  <c r="F98" i="4"/>
  <c r="G98" i="4"/>
  <c r="H98" i="4"/>
  <c r="P98" i="4"/>
  <c r="I98" i="4"/>
  <c r="J98" i="4"/>
  <c r="K98" i="4"/>
  <c r="M98" i="4"/>
  <c r="N98" i="4"/>
  <c r="O98" i="4"/>
  <c r="Q98" i="4"/>
  <c r="R98" i="4"/>
  <c r="A99" i="4"/>
  <c r="B99" i="4"/>
  <c r="C99" i="4"/>
  <c r="D99" i="4"/>
  <c r="E99" i="4"/>
  <c r="F99" i="4"/>
  <c r="G99" i="4"/>
  <c r="H99" i="4"/>
  <c r="P99" i="4"/>
  <c r="I99" i="4"/>
  <c r="J99" i="4"/>
  <c r="K99" i="4"/>
  <c r="N99" i="4"/>
  <c r="O99" i="4"/>
  <c r="R99" i="4"/>
  <c r="A100" i="4"/>
  <c r="B100" i="4"/>
  <c r="C100" i="4"/>
  <c r="D100" i="4"/>
  <c r="L100" i="4"/>
  <c r="M100" i="4"/>
  <c r="E100" i="4"/>
  <c r="F100" i="4"/>
  <c r="G100" i="4"/>
  <c r="H100" i="4"/>
  <c r="I100" i="4"/>
  <c r="R100" i="4"/>
  <c r="J100" i="4"/>
  <c r="K100" i="4"/>
  <c r="O100" i="4"/>
  <c r="P100" i="4"/>
  <c r="A101" i="4"/>
  <c r="B101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P101" i="4"/>
  <c r="Q101" i="4"/>
  <c r="A102" i="4"/>
  <c r="B102" i="4"/>
  <c r="C102" i="4"/>
  <c r="D102" i="4"/>
  <c r="L102" i="4"/>
  <c r="E102" i="4"/>
  <c r="F102" i="4"/>
  <c r="G102" i="4"/>
  <c r="H102" i="4"/>
  <c r="P102" i="4"/>
  <c r="I102" i="4"/>
  <c r="J102" i="4"/>
  <c r="K102" i="4"/>
  <c r="M102" i="4"/>
  <c r="N102" i="4"/>
  <c r="O102" i="4"/>
  <c r="Q102" i="4"/>
  <c r="R102" i="4"/>
  <c r="A103" i="4"/>
  <c r="B103" i="4"/>
  <c r="C103" i="4"/>
  <c r="D103" i="4"/>
  <c r="N103" i="4"/>
  <c r="E103" i="4"/>
  <c r="F103" i="4"/>
  <c r="G103" i="4"/>
  <c r="H103" i="4"/>
  <c r="P103" i="4"/>
  <c r="I103" i="4"/>
  <c r="J103" i="4"/>
  <c r="K103" i="4"/>
  <c r="R103" i="4"/>
  <c r="A104" i="4"/>
  <c r="B104" i="4"/>
  <c r="C104" i="4"/>
  <c r="D104" i="4"/>
  <c r="E104" i="4"/>
  <c r="F104" i="4"/>
  <c r="G104" i="4"/>
  <c r="H104" i="4"/>
  <c r="P104" i="4"/>
  <c r="I104" i="4"/>
  <c r="R104" i="4"/>
  <c r="J104" i="4"/>
  <c r="K104" i="4"/>
  <c r="L104" i="4"/>
  <c r="M104" i="4"/>
  <c r="A105" i="4"/>
  <c r="B105" i="4"/>
  <c r="C105" i="4"/>
  <c r="D105" i="4"/>
  <c r="E105" i="4"/>
  <c r="F105" i="4"/>
  <c r="G105" i="4"/>
  <c r="H105" i="4"/>
  <c r="I105" i="4"/>
  <c r="L105" i="4"/>
  <c r="M105" i="4"/>
  <c r="J105" i="4"/>
  <c r="K105" i="4"/>
  <c r="N105" i="4"/>
  <c r="P105" i="4"/>
  <c r="Q105" i="4"/>
  <c r="A106" i="4"/>
  <c r="B106" i="4"/>
  <c r="C106" i="4"/>
  <c r="D106" i="4"/>
  <c r="L106" i="4"/>
  <c r="E106" i="4"/>
  <c r="F106" i="4"/>
  <c r="G106" i="4"/>
  <c r="H106" i="4"/>
  <c r="P106" i="4"/>
  <c r="I106" i="4"/>
  <c r="J106" i="4"/>
  <c r="K106" i="4"/>
  <c r="M106" i="4"/>
  <c r="N106" i="4"/>
  <c r="O106" i="4"/>
  <c r="Q106" i="4"/>
  <c r="R106" i="4"/>
  <c r="A107" i="4"/>
  <c r="B107" i="4"/>
  <c r="C107" i="4"/>
  <c r="D107" i="4"/>
  <c r="E107" i="4"/>
  <c r="F107" i="4"/>
  <c r="G107" i="4"/>
  <c r="H107" i="4"/>
  <c r="P107" i="4"/>
  <c r="I107" i="4"/>
  <c r="J107" i="4"/>
  <c r="K107" i="4"/>
  <c r="N107" i="4"/>
  <c r="O107" i="4"/>
  <c r="R107" i="4"/>
  <c r="A108" i="4"/>
  <c r="B108" i="4"/>
  <c r="C108" i="4"/>
  <c r="D108" i="4"/>
  <c r="L108" i="4"/>
  <c r="M108" i="4"/>
  <c r="E108" i="4"/>
  <c r="F108" i="4"/>
  <c r="G108" i="4"/>
  <c r="H108" i="4"/>
  <c r="I108" i="4"/>
  <c r="R108" i="4"/>
  <c r="J108" i="4"/>
  <c r="K108" i="4"/>
  <c r="O108" i="4"/>
  <c r="P108" i="4"/>
  <c r="A109" i="4"/>
  <c r="B109" i="4"/>
  <c r="C109" i="4"/>
  <c r="D109" i="4"/>
  <c r="E109" i="4"/>
  <c r="F109" i="4"/>
  <c r="G109" i="4"/>
  <c r="H109" i="4"/>
  <c r="I109" i="4"/>
  <c r="O109" i="4"/>
  <c r="J109" i="4"/>
  <c r="K109" i="4"/>
  <c r="N109" i="4"/>
  <c r="P109" i="4"/>
  <c r="Q109" i="4"/>
  <c r="R109" i="4"/>
  <c r="A110" i="4"/>
  <c r="B110" i="4"/>
  <c r="C110" i="4"/>
  <c r="D110" i="4"/>
  <c r="L110" i="4"/>
  <c r="E110" i="4"/>
  <c r="F110" i="4"/>
  <c r="G110" i="4"/>
  <c r="H110" i="4"/>
  <c r="P110" i="4"/>
  <c r="I110" i="4"/>
  <c r="J110" i="4"/>
  <c r="K110" i="4"/>
  <c r="M110" i="4"/>
  <c r="Q110" i="4"/>
  <c r="R110" i="4"/>
  <c r="A111" i="4"/>
  <c r="B111" i="4"/>
  <c r="C111" i="4"/>
  <c r="D111" i="4"/>
  <c r="Q111" i="4"/>
  <c r="E111" i="4"/>
  <c r="F111" i="4"/>
  <c r="G111" i="4"/>
  <c r="H111" i="4"/>
  <c r="I111" i="4"/>
  <c r="J111" i="4"/>
  <c r="K111" i="4"/>
  <c r="P111" i="4"/>
  <c r="R111" i="4"/>
  <c r="A112" i="4"/>
  <c r="B112" i="4"/>
  <c r="C112" i="4"/>
  <c r="D112" i="4"/>
  <c r="L112" i="4"/>
  <c r="M112" i="4"/>
  <c r="E112" i="4"/>
  <c r="F112" i="4"/>
  <c r="G112" i="4"/>
  <c r="H112" i="4"/>
  <c r="I112" i="4"/>
  <c r="R112" i="4"/>
  <c r="J112" i="4"/>
  <c r="K112" i="4"/>
  <c r="O112" i="4"/>
  <c r="P112" i="4"/>
  <c r="A113" i="4"/>
  <c r="B113" i="4"/>
  <c r="C113" i="4"/>
  <c r="D113" i="4"/>
  <c r="E113" i="4"/>
  <c r="F113" i="4"/>
  <c r="G113" i="4"/>
  <c r="H113" i="4"/>
  <c r="I113" i="4"/>
  <c r="O113" i="4"/>
  <c r="J113" i="4"/>
  <c r="K113" i="4"/>
  <c r="N113" i="4"/>
  <c r="P113" i="4"/>
  <c r="Q113" i="4"/>
  <c r="R113" i="4"/>
  <c r="A114" i="4"/>
  <c r="B114" i="4"/>
  <c r="C114" i="4"/>
  <c r="D114" i="4"/>
  <c r="L114" i="4"/>
  <c r="E114" i="4"/>
  <c r="F114" i="4"/>
  <c r="G114" i="4"/>
  <c r="H114" i="4"/>
  <c r="P114" i="4"/>
  <c r="I114" i="4"/>
  <c r="J114" i="4"/>
  <c r="K114" i="4"/>
  <c r="M114" i="4"/>
  <c r="Q114" i="4"/>
  <c r="R114" i="4"/>
  <c r="A115" i="4"/>
  <c r="B115" i="4"/>
  <c r="C115" i="4"/>
  <c r="D115" i="4"/>
  <c r="Q115" i="4"/>
  <c r="E115" i="4"/>
  <c r="F115" i="4"/>
  <c r="G115" i="4"/>
  <c r="H115" i="4"/>
  <c r="I115" i="4"/>
  <c r="J115" i="4"/>
  <c r="K115" i="4"/>
  <c r="O115" i="4"/>
  <c r="P115" i="4"/>
  <c r="R115" i="4"/>
  <c r="A116" i="4"/>
  <c r="B116" i="4"/>
  <c r="C116" i="4"/>
  <c r="D116" i="4"/>
  <c r="L116" i="4"/>
  <c r="M116" i="4"/>
  <c r="E116" i="4"/>
  <c r="F116" i="4"/>
  <c r="G116" i="4"/>
  <c r="H116" i="4"/>
  <c r="I116" i="4"/>
  <c r="R116" i="4"/>
  <c r="J116" i="4"/>
  <c r="K116" i="4"/>
  <c r="O116" i="4"/>
  <c r="P116" i="4"/>
  <c r="A117" i="4"/>
  <c r="B117" i="4"/>
  <c r="C117" i="4"/>
  <c r="D117" i="4"/>
  <c r="E117" i="4"/>
  <c r="F117" i="4"/>
  <c r="G117" i="4"/>
  <c r="H117" i="4"/>
  <c r="I117" i="4"/>
  <c r="O117" i="4"/>
  <c r="J117" i="4"/>
  <c r="K117" i="4"/>
  <c r="N117" i="4"/>
  <c r="P117" i="4"/>
  <c r="Q117" i="4"/>
  <c r="R117" i="4"/>
  <c r="A118" i="4"/>
  <c r="B118" i="4"/>
  <c r="C118" i="4"/>
  <c r="D118" i="4"/>
  <c r="L118" i="4"/>
  <c r="M118" i="4"/>
  <c r="E118" i="4"/>
  <c r="F118" i="4"/>
  <c r="G118" i="4"/>
  <c r="H118" i="4"/>
  <c r="P118" i="4"/>
  <c r="I118" i="4"/>
  <c r="J118" i="4"/>
  <c r="K118" i="4"/>
  <c r="Q118" i="4"/>
  <c r="R118" i="4"/>
  <c r="A119" i="4"/>
  <c r="B119" i="4"/>
  <c r="C119" i="4"/>
  <c r="D119" i="4"/>
  <c r="Q119" i="4"/>
  <c r="E119" i="4"/>
  <c r="F119" i="4"/>
  <c r="G119" i="4"/>
  <c r="H119" i="4"/>
  <c r="I119" i="4"/>
  <c r="J119" i="4"/>
  <c r="K119" i="4"/>
  <c r="O119" i="4"/>
  <c r="P119" i="4"/>
  <c r="R119" i="4"/>
  <c r="A120" i="4"/>
  <c r="B120" i="4"/>
  <c r="C120" i="4"/>
  <c r="D120" i="4"/>
  <c r="N120" i="4"/>
  <c r="E120" i="4"/>
  <c r="F120" i="4"/>
  <c r="G120" i="4"/>
  <c r="H120" i="4"/>
  <c r="I120" i="4"/>
  <c r="R120" i="4"/>
  <c r="J120" i="4"/>
  <c r="K120" i="4"/>
  <c r="O120" i="4"/>
  <c r="P120" i="4"/>
  <c r="A121" i="4"/>
  <c r="B121" i="4"/>
  <c r="C121" i="4"/>
  <c r="D121" i="4"/>
  <c r="E121" i="4"/>
  <c r="F121" i="4"/>
  <c r="G121" i="4"/>
  <c r="H121" i="4"/>
  <c r="I121" i="4"/>
  <c r="O121" i="4"/>
  <c r="J121" i="4"/>
  <c r="K121" i="4"/>
  <c r="N121" i="4"/>
  <c r="P121" i="4"/>
  <c r="Q121" i="4"/>
  <c r="R121" i="4"/>
  <c r="A122" i="4"/>
  <c r="B122" i="4"/>
  <c r="C122" i="4"/>
  <c r="D122" i="4"/>
  <c r="L122" i="4"/>
  <c r="M122" i="4"/>
  <c r="E122" i="4"/>
  <c r="F122" i="4"/>
  <c r="G122" i="4"/>
  <c r="H122" i="4"/>
  <c r="P122" i="4"/>
  <c r="I122" i="4"/>
  <c r="J122" i="4"/>
  <c r="K122" i="4"/>
  <c r="Q122" i="4"/>
  <c r="R122" i="4"/>
  <c r="A123" i="4"/>
  <c r="B123" i="4"/>
  <c r="C123" i="4"/>
  <c r="D123" i="4"/>
  <c r="Q123" i="4"/>
  <c r="E123" i="4"/>
  <c r="F123" i="4"/>
  <c r="G123" i="4"/>
  <c r="H123" i="4"/>
  <c r="I123" i="4"/>
  <c r="J123" i="4"/>
  <c r="K123" i="4"/>
  <c r="O123" i="4"/>
  <c r="P123" i="4"/>
  <c r="R123" i="4"/>
  <c r="A124" i="4"/>
  <c r="B124" i="4"/>
  <c r="C124" i="4"/>
  <c r="D124" i="4"/>
  <c r="N124" i="4"/>
  <c r="E124" i="4"/>
  <c r="F124" i="4"/>
  <c r="G124" i="4"/>
  <c r="H124" i="4"/>
  <c r="I124" i="4"/>
  <c r="R124" i="4"/>
  <c r="J124" i="4"/>
  <c r="K124" i="4"/>
  <c r="O124" i="4"/>
  <c r="P124" i="4"/>
  <c r="A125" i="4"/>
  <c r="B125" i="4"/>
  <c r="C125" i="4"/>
  <c r="D125" i="4"/>
  <c r="E125" i="4"/>
  <c r="F125" i="4"/>
  <c r="G125" i="4"/>
  <c r="H125" i="4"/>
  <c r="I125" i="4"/>
  <c r="O125" i="4"/>
  <c r="J125" i="4"/>
  <c r="K125" i="4"/>
  <c r="N125" i="4"/>
  <c r="P125" i="4"/>
  <c r="Q125" i="4"/>
  <c r="R125" i="4"/>
  <c r="A126" i="4"/>
  <c r="B126" i="4"/>
  <c r="C126" i="4"/>
  <c r="D126" i="4"/>
  <c r="L126" i="4"/>
  <c r="M126" i="4"/>
  <c r="E126" i="4"/>
  <c r="F126" i="4"/>
  <c r="G126" i="4"/>
  <c r="H126" i="4"/>
  <c r="P126" i="4"/>
  <c r="I126" i="4"/>
  <c r="J126" i="4"/>
  <c r="K126" i="4"/>
  <c r="Q126" i="4"/>
  <c r="R126" i="4"/>
  <c r="A127" i="4"/>
  <c r="B127" i="4"/>
  <c r="C127" i="4"/>
  <c r="D127" i="4"/>
  <c r="L127" i="4"/>
  <c r="M127" i="4"/>
  <c r="E127" i="4"/>
  <c r="F127" i="4"/>
  <c r="G127" i="4"/>
  <c r="H127" i="4"/>
  <c r="I127" i="4"/>
  <c r="J127" i="4"/>
  <c r="K127" i="4"/>
  <c r="O127" i="4"/>
  <c r="P127" i="4"/>
  <c r="R127" i="4"/>
  <c r="A128" i="4"/>
  <c r="B128" i="4"/>
  <c r="C128" i="4"/>
  <c r="D128" i="4"/>
  <c r="N128" i="4"/>
  <c r="E128" i="4"/>
  <c r="F128" i="4"/>
  <c r="G128" i="4"/>
  <c r="H128" i="4"/>
  <c r="I128" i="4"/>
  <c r="R128" i="4"/>
  <c r="J128" i="4"/>
  <c r="K128" i="4"/>
  <c r="O128" i="4"/>
  <c r="P128" i="4"/>
  <c r="A129" i="4"/>
  <c r="B129" i="4"/>
  <c r="C129" i="4"/>
  <c r="D129" i="4"/>
  <c r="E129" i="4"/>
  <c r="F129" i="4"/>
  <c r="G129" i="4"/>
  <c r="H129" i="4"/>
  <c r="I129" i="4"/>
  <c r="O129" i="4"/>
  <c r="J129" i="4"/>
  <c r="K129" i="4"/>
  <c r="N129" i="4"/>
  <c r="P129" i="4"/>
  <c r="Q129" i="4"/>
  <c r="R129" i="4"/>
  <c r="A130" i="4"/>
  <c r="B130" i="4"/>
  <c r="C130" i="4"/>
  <c r="D130" i="4"/>
  <c r="L130" i="4"/>
  <c r="M130" i="4"/>
  <c r="E130" i="4"/>
  <c r="F130" i="4"/>
  <c r="G130" i="4"/>
  <c r="H130" i="4"/>
  <c r="P130" i="4"/>
  <c r="I130" i="4"/>
  <c r="J130" i="4"/>
  <c r="K130" i="4"/>
  <c r="Q130" i="4"/>
  <c r="R130" i="4"/>
  <c r="A131" i="4"/>
  <c r="B131" i="4"/>
  <c r="C131" i="4"/>
  <c r="D131" i="4"/>
  <c r="L131" i="4"/>
  <c r="M131" i="4"/>
  <c r="E131" i="4"/>
  <c r="F131" i="4"/>
  <c r="G131" i="4"/>
  <c r="H131" i="4"/>
  <c r="I131" i="4"/>
  <c r="J131" i="4"/>
  <c r="K131" i="4"/>
  <c r="O131" i="4"/>
  <c r="P131" i="4"/>
  <c r="R131" i="4"/>
  <c r="A132" i="4"/>
  <c r="B132" i="4"/>
  <c r="C132" i="4"/>
  <c r="D132" i="4"/>
  <c r="N132" i="4"/>
  <c r="E132" i="4"/>
  <c r="F132" i="4"/>
  <c r="G132" i="4"/>
  <c r="H132" i="4"/>
  <c r="I132" i="4"/>
  <c r="R132" i="4"/>
  <c r="J132" i="4"/>
  <c r="K132" i="4"/>
  <c r="O132" i="4"/>
  <c r="P132" i="4"/>
  <c r="A133" i="4"/>
  <c r="B133" i="4"/>
  <c r="C133" i="4"/>
  <c r="D133" i="4"/>
  <c r="E133" i="4"/>
  <c r="F133" i="4"/>
  <c r="G133" i="4"/>
  <c r="H133" i="4"/>
  <c r="I133" i="4"/>
  <c r="O133" i="4"/>
  <c r="J133" i="4"/>
  <c r="K133" i="4"/>
  <c r="N133" i="4"/>
  <c r="P133" i="4"/>
  <c r="Q133" i="4"/>
  <c r="R133" i="4"/>
  <c r="A134" i="4"/>
  <c r="B134" i="4"/>
  <c r="C134" i="4"/>
  <c r="D134" i="4"/>
  <c r="L134" i="4"/>
  <c r="M134" i="4"/>
  <c r="E134" i="4"/>
  <c r="F134" i="4"/>
  <c r="G134" i="4"/>
  <c r="H134" i="4"/>
  <c r="P134" i="4"/>
  <c r="I134" i="4"/>
  <c r="J134" i="4"/>
  <c r="K134" i="4"/>
  <c r="Q134" i="4"/>
  <c r="R134" i="4"/>
  <c r="A135" i="4"/>
  <c r="B135" i="4"/>
  <c r="C135" i="4"/>
  <c r="D135" i="4"/>
  <c r="Q135" i="4"/>
  <c r="E135" i="4"/>
  <c r="F135" i="4"/>
  <c r="G135" i="4"/>
  <c r="H135" i="4"/>
  <c r="I135" i="4"/>
  <c r="J135" i="4"/>
  <c r="K135" i="4"/>
  <c r="O135" i="4"/>
  <c r="P135" i="4"/>
  <c r="R135" i="4"/>
  <c r="A136" i="4"/>
  <c r="B136" i="4"/>
  <c r="C136" i="4"/>
  <c r="D136" i="4"/>
  <c r="N136" i="4"/>
  <c r="E136" i="4"/>
  <c r="F136" i="4"/>
  <c r="G136" i="4"/>
  <c r="H136" i="4"/>
  <c r="I136" i="4"/>
  <c r="R136" i="4"/>
  <c r="J136" i="4"/>
  <c r="K136" i="4"/>
  <c r="O136" i="4"/>
  <c r="P136" i="4"/>
  <c r="A137" i="4"/>
  <c r="B137" i="4"/>
  <c r="C137" i="4"/>
  <c r="D137" i="4"/>
  <c r="E137" i="4"/>
  <c r="F137" i="4"/>
  <c r="G137" i="4"/>
  <c r="H137" i="4"/>
  <c r="I137" i="4"/>
  <c r="O137" i="4"/>
  <c r="J137" i="4"/>
  <c r="K137" i="4"/>
  <c r="N137" i="4"/>
  <c r="P137" i="4"/>
  <c r="Q137" i="4"/>
  <c r="R137" i="4"/>
  <c r="A138" i="4"/>
  <c r="B138" i="4"/>
  <c r="C138" i="4"/>
  <c r="D138" i="4"/>
  <c r="L138" i="4"/>
  <c r="M138" i="4"/>
  <c r="E138" i="4"/>
  <c r="F138" i="4"/>
  <c r="G138" i="4"/>
  <c r="H138" i="4"/>
  <c r="P138" i="4"/>
  <c r="I138" i="4"/>
  <c r="J138" i="4"/>
  <c r="K138" i="4"/>
  <c r="Q138" i="4"/>
  <c r="R138" i="4"/>
  <c r="A139" i="4"/>
  <c r="B139" i="4"/>
  <c r="C139" i="4"/>
  <c r="D139" i="4"/>
  <c r="Q139" i="4"/>
  <c r="E139" i="4"/>
  <c r="F139" i="4"/>
  <c r="G139" i="4"/>
  <c r="H139" i="4"/>
  <c r="I139" i="4"/>
  <c r="J139" i="4"/>
  <c r="K139" i="4"/>
  <c r="O139" i="4"/>
  <c r="P139" i="4"/>
  <c r="R139" i="4"/>
  <c r="A140" i="4"/>
  <c r="B140" i="4"/>
  <c r="C140" i="4"/>
  <c r="D140" i="4"/>
  <c r="N140" i="4"/>
  <c r="E140" i="4"/>
  <c r="F140" i="4"/>
  <c r="G140" i="4"/>
  <c r="H140" i="4"/>
  <c r="I140" i="4"/>
  <c r="R140" i="4"/>
  <c r="J140" i="4"/>
  <c r="K140" i="4"/>
  <c r="O140" i="4"/>
  <c r="P140" i="4"/>
  <c r="A141" i="4"/>
  <c r="B141" i="4"/>
  <c r="C141" i="4"/>
  <c r="D141" i="4"/>
  <c r="E141" i="4"/>
  <c r="F141" i="4"/>
  <c r="G141" i="4"/>
  <c r="H141" i="4"/>
  <c r="I141" i="4"/>
  <c r="O141" i="4"/>
  <c r="J141" i="4"/>
  <c r="K141" i="4"/>
  <c r="N141" i="4"/>
  <c r="P141" i="4"/>
  <c r="Q141" i="4"/>
  <c r="R141" i="4"/>
  <c r="A142" i="4"/>
  <c r="B142" i="4"/>
  <c r="C142" i="4"/>
  <c r="D142" i="4"/>
  <c r="L142" i="4"/>
  <c r="M142" i="4"/>
  <c r="E142" i="4"/>
  <c r="F142" i="4"/>
  <c r="G142" i="4"/>
  <c r="H142" i="4"/>
  <c r="P142" i="4"/>
  <c r="I142" i="4"/>
  <c r="J142" i="4"/>
  <c r="K142" i="4"/>
  <c r="Q142" i="4"/>
  <c r="R142" i="4"/>
  <c r="A143" i="4"/>
  <c r="B143" i="4"/>
  <c r="C143" i="4"/>
  <c r="D143" i="4"/>
  <c r="L143" i="4"/>
  <c r="M143" i="4"/>
  <c r="E143" i="4"/>
  <c r="F143" i="4"/>
  <c r="G143" i="4"/>
  <c r="H143" i="4"/>
  <c r="P143" i="4"/>
  <c r="I143" i="4"/>
  <c r="J143" i="4"/>
  <c r="K143" i="4"/>
  <c r="N143" i="4"/>
  <c r="O143" i="4"/>
  <c r="R143" i="4"/>
  <c r="A144" i="4"/>
  <c r="B144" i="4"/>
  <c r="C144" i="4"/>
  <c r="D144" i="4"/>
  <c r="L144" i="4"/>
  <c r="M144" i="4"/>
  <c r="E144" i="4"/>
  <c r="F144" i="4"/>
  <c r="G144" i="4"/>
  <c r="H144" i="4"/>
  <c r="P144" i="4"/>
  <c r="I144" i="4"/>
  <c r="R144" i="4"/>
  <c r="J144" i="4"/>
  <c r="K144" i="4"/>
  <c r="O144" i="4"/>
  <c r="A145" i="4"/>
  <c r="B145" i="4"/>
  <c r="C145" i="4"/>
  <c r="D145" i="4"/>
  <c r="E145" i="4"/>
  <c r="F145" i="4"/>
  <c r="G145" i="4"/>
  <c r="H145" i="4"/>
  <c r="I145" i="4"/>
  <c r="R145" i="4"/>
  <c r="J145" i="4"/>
  <c r="K145" i="4"/>
  <c r="L145" i="4"/>
  <c r="M145" i="4"/>
  <c r="N145" i="4"/>
  <c r="P145" i="4"/>
  <c r="Q145" i="4"/>
  <c r="A146" i="4"/>
  <c r="B146" i="4"/>
  <c r="C146" i="4"/>
  <c r="D146" i="4"/>
  <c r="L146" i="4"/>
  <c r="M146" i="4"/>
  <c r="E146" i="4"/>
  <c r="F146" i="4"/>
  <c r="G146" i="4"/>
  <c r="H146" i="4"/>
  <c r="P146" i="4"/>
  <c r="I146" i="4"/>
  <c r="J146" i="4"/>
  <c r="N146" i="4"/>
  <c r="K146" i="4"/>
  <c r="O146" i="4"/>
  <c r="Q146" i="4"/>
  <c r="R146" i="4"/>
  <c r="A147" i="4"/>
  <c r="B147" i="4"/>
  <c r="C147" i="4"/>
  <c r="D147" i="4"/>
  <c r="L147" i="4"/>
  <c r="M147" i="4"/>
  <c r="E147" i="4"/>
  <c r="F147" i="4"/>
  <c r="G147" i="4"/>
  <c r="H147" i="4"/>
  <c r="P147" i="4"/>
  <c r="I147" i="4"/>
  <c r="J147" i="4"/>
  <c r="K147" i="4"/>
  <c r="N147" i="4"/>
  <c r="O147" i="4"/>
  <c r="R147" i="4"/>
  <c r="A148" i="4"/>
  <c r="B148" i="4"/>
  <c r="C148" i="4"/>
  <c r="D148" i="4"/>
  <c r="L148" i="4"/>
  <c r="M148" i="4"/>
  <c r="E148" i="4"/>
  <c r="F148" i="4"/>
  <c r="G148" i="4"/>
  <c r="H148" i="4"/>
  <c r="P148" i="4"/>
  <c r="I148" i="4"/>
  <c r="R148" i="4"/>
  <c r="J148" i="4"/>
  <c r="K148" i="4"/>
  <c r="O148" i="4"/>
  <c r="A149" i="4"/>
  <c r="B149" i="4"/>
  <c r="C149" i="4"/>
  <c r="D149" i="4"/>
  <c r="E149" i="4"/>
  <c r="F149" i="4"/>
  <c r="G149" i="4"/>
  <c r="H149" i="4"/>
  <c r="I149" i="4"/>
  <c r="R149" i="4"/>
  <c r="J149" i="4"/>
  <c r="N149" i="4"/>
  <c r="K149" i="4"/>
  <c r="L149" i="4"/>
  <c r="M149" i="4"/>
  <c r="P149" i="4"/>
  <c r="Q149" i="4"/>
  <c r="A150" i="4"/>
  <c r="B150" i="4"/>
  <c r="C150" i="4"/>
  <c r="D150" i="4"/>
  <c r="L150" i="4"/>
  <c r="M150" i="4"/>
  <c r="E150" i="4"/>
  <c r="F150" i="4"/>
  <c r="G150" i="4"/>
  <c r="H150" i="4"/>
  <c r="P150" i="4"/>
  <c r="I150" i="4"/>
  <c r="J150" i="4"/>
  <c r="K150" i="4"/>
  <c r="N150" i="4"/>
  <c r="O150" i="4"/>
  <c r="Q150" i="4"/>
  <c r="R150" i="4"/>
  <c r="A151" i="4"/>
  <c r="B151" i="4"/>
  <c r="C151" i="4"/>
  <c r="D151" i="4"/>
  <c r="L151" i="4"/>
  <c r="M151" i="4"/>
  <c r="E151" i="4"/>
  <c r="F151" i="4"/>
  <c r="G151" i="4"/>
  <c r="H151" i="4"/>
  <c r="P151" i="4"/>
  <c r="I151" i="4"/>
  <c r="J151" i="4"/>
  <c r="K151" i="4"/>
  <c r="N151" i="4"/>
  <c r="O151" i="4"/>
  <c r="R151" i="4"/>
  <c r="A152" i="4"/>
  <c r="B152" i="4"/>
  <c r="C152" i="4"/>
  <c r="D152" i="4"/>
  <c r="L152" i="4"/>
  <c r="M152" i="4"/>
  <c r="E152" i="4"/>
  <c r="F152" i="4"/>
  <c r="G152" i="4"/>
  <c r="H152" i="4"/>
  <c r="P152" i="4"/>
  <c r="I152" i="4"/>
  <c r="R152" i="4"/>
  <c r="J152" i="4"/>
  <c r="K152" i="4"/>
  <c r="O152" i="4"/>
  <c r="A153" i="4"/>
  <c r="B153" i="4"/>
  <c r="C153" i="4"/>
  <c r="D153" i="4"/>
  <c r="E153" i="4"/>
  <c r="F153" i="4"/>
  <c r="G153" i="4"/>
  <c r="H153" i="4"/>
  <c r="I153" i="4"/>
  <c r="R153" i="4"/>
  <c r="J153" i="4"/>
  <c r="K153" i="4"/>
  <c r="L153" i="4"/>
  <c r="M153" i="4"/>
  <c r="N153" i="4"/>
  <c r="P153" i="4"/>
  <c r="Q153" i="4"/>
  <c r="A154" i="4"/>
  <c r="B154" i="4"/>
  <c r="C154" i="4"/>
  <c r="D154" i="4"/>
  <c r="L154" i="4"/>
  <c r="M154" i="4"/>
  <c r="E154" i="4"/>
  <c r="F154" i="4"/>
  <c r="G154" i="4"/>
  <c r="H154" i="4"/>
  <c r="P154" i="4"/>
  <c r="I154" i="4"/>
  <c r="J154" i="4"/>
  <c r="K154" i="4"/>
  <c r="N154" i="4"/>
  <c r="O154" i="4"/>
  <c r="Q154" i="4"/>
  <c r="R154" i="4"/>
  <c r="A155" i="4"/>
  <c r="B155" i="4"/>
  <c r="C155" i="4"/>
  <c r="D155" i="4"/>
  <c r="L155" i="4"/>
  <c r="M155" i="4"/>
  <c r="E155" i="4"/>
  <c r="F155" i="4"/>
  <c r="G155" i="4"/>
  <c r="H155" i="4"/>
  <c r="P155" i="4"/>
  <c r="I155" i="4"/>
  <c r="J155" i="4"/>
  <c r="K155" i="4"/>
  <c r="N155" i="4"/>
  <c r="O155" i="4"/>
  <c r="R155" i="4"/>
  <c r="A156" i="4"/>
  <c r="B156" i="4"/>
  <c r="C156" i="4"/>
  <c r="D156" i="4"/>
  <c r="L156" i="4"/>
  <c r="M156" i="4"/>
  <c r="E156" i="4"/>
  <c r="F156" i="4"/>
  <c r="G156" i="4"/>
  <c r="H156" i="4"/>
  <c r="P156" i="4"/>
  <c r="I156" i="4"/>
  <c r="R156" i="4"/>
  <c r="J156" i="4"/>
  <c r="K156" i="4"/>
  <c r="O156" i="4"/>
  <c r="A157" i="4"/>
  <c r="B157" i="4"/>
  <c r="C157" i="4"/>
  <c r="D157" i="4"/>
  <c r="E157" i="4"/>
  <c r="F157" i="4"/>
  <c r="G157" i="4"/>
  <c r="H157" i="4"/>
  <c r="I157" i="4"/>
  <c r="L157" i="4"/>
  <c r="M157" i="4"/>
  <c r="J157" i="4"/>
  <c r="K157" i="4"/>
  <c r="N157" i="4"/>
  <c r="P157" i="4"/>
  <c r="Q157" i="4"/>
  <c r="A158" i="4"/>
  <c r="B158" i="4"/>
  <c r="C158" i="4"/>
  <c r="D158" i="4"/>
  <c r="L158" i="4"/>
  <c r="E158" i="4"/>
  <c r="F158" i="4"/>
  <c r="G158" i="4"/>
  <c r="H158" i="4"/>
  <c r="P158" i="4"/>
  <c r="I158" i="4"/>
  <c r="J158" i="4"/>
  <c r="K158" i="4"/>
  <c r="M158" i="4"/>
  <c r="N158" i="4"/>
  <c r="O158" i="4"/>
  <c r="Q158" i="4"/>
  <c r="R158" i="4"/>
  <c r="A159" i="4"/>
  <c r="B159" i="4"/>
  <c r="C159" i="4"/>
  <c r="D159" i="4"/>
  <c r="L159" i="4"/>
  <c r="M159" i="4"/>
  <c r="E159" i="4"/>
  <c r="F159" i="4"/>
  <c r="G159" i="4"/>
  <c r="H159" i="4"/>
  <c r="P159" i="4"/>
  <c r="I159" i="4"/>
  <c r="J159" i="4"/>
  <c r="K159" i="4"/>
  <c r="N159" i="4"/>
  <c r="O159" i="4"/>
  <c r="R159" i="4"/>
  <c r="A160" i="4"/>
  <c r="B160" i="4"/>
  <c r="C160" i="4"/>
  <c r="D160" i="4"/>
  <c r="E160" i="4"/>
  <c r="F160" i="4"/>
  <c r="G160" i="4"/>
  <c r="H160" i="4"/>
  <c r="P160" i="4"/>
  <c r="I160" i="4"/>
  <c r="R160" i="4"/>
  <c r="J160" i="4"/>
  <c r="K160" i="4"/>
  <c r="O160" i="4"/>
  <c r="A161" i="4"/>
  <c r="B161" i="4"/>
  <c r="C161" i="4"/>
  <c r="D161" i="4"/>
  <c r="E161" i="4"/>
  <c r="F161" i="4"/>
  <c r="G161" i="4"/>
  <c r="H161" i="4"/>
  <c r="I161" i="4"/>
  <c r="J161" i="4"/>
  <c r="K161" i="4"/>
  <c r="L161" i="4"/>
  <c r="M161" i="4"/>
  <c r="N161" i="4"/>
  <c r="P161" i="4"/>
  <c r="Q161" i="4"/>
  <c r="A162" i="4"/>
  <c r="B162" i="4"/>
  <c r="C162" i="4"/>
  <c r="D162" i="4"/>
  <c r="L162" i="4"/>
  <c r="E162" i="4"/>
  <c r="F162" i="4"/>
  <c r="G162" i="4"/>
  <c r="H162" i="4"/>
  <c r="P162" i="4"/>
  <c r="I162" i="4"/>
  <c r="J162" i="4"/>
  <c r="K162" i="4"/>
  <c r="M162" i="4"/>
  <c r="N162" i="4"/>
  <c r="O162" i="4"/>
  <c r="Q162" i="4"/>
  <c r="R162" i="4"/>
  <c r="A163" i="4"/>
  <c r="B163" i="4"/>
  <c r="C163" i="4"/>
  <c r="D163" i="4"/>
  <c r="L163" i="4"/>
  <c r="M163" i="4"/>
  <c r="E163" i="4"/>
  <c r="F163" i="4"/>
  <c r="G163" i="4"/>
  <c r="H163" i="4"/>
  <c r="P163" i="4"/>
  <c r="I163" i="4"/>
  <c r="J163" i="4"/>
  <c r="K163" i="4"/>
  <c r="N163" i="4"/>
  <c r="O163" i="4"/>
  <c r="R163" i="4"/>
  <c r="A164" i="4"/>
  <c r="B164" i="4"/>
  <c r="C164" i="4"/>
  <c r="D164" i="4"/>
  <c r="O164" i="4"/>
  <c r="E164" i="4"/>
  <c r="F164" i="4"/>
  <c r="G164" i="4"/>
  <c r="H164" i="4"/>
  <c r="P164" i="4"/>
  <c r="I164" i="4"/>
  <c r="R164" i="4"/>
  <c r="J164" i="4"/>
  <c r="K164" i="4"/>
  <c r="A165" i="4"/>
  <c r="B165" i="4"/>
  <c r="C165" i="4"/>
  <c r="D165" i="4"/>
  <c r="E165" i="4"/>
  <c r="F165" i="4"/>
  <c r="G165" i="4"/>
  <c r="H165" i="4"/>
  <c r="I165" i="4"/>
  <c r="L165" i="4"/>
  <c r="M165" i="4"/>
  <c r="J165" i="4"/>
  <c r="K165" i="4"/>
  <c r="N165" i="4"/>
  <c r="P165" i="4"/>
  <c r="Q165" i="4"/>
  <c r="A166" i="4"/>
  <c r="B166" i="4"/>
  <c r="C166" i="4"/>
  <c r="D166" i="4"/>
  <c r="L166" i="4"/>
  <c r="E166" i="4"/>
  <c r="F166" i="4"/>
  <c r="G166" i="4"/>
  <c r="H166" i="4"/>
  <c r="P166" i="4"/>
  <c r="I166" i="4"/>
  <c r="J166" i="4"/>
  <c r="K166" i="4"/>
  <c r="M166" i="4"/>
  <c r="N166" i="4"/>
  <c r="O166" i="4"/>
  <c r="Q166" i="4"/>
  <c r="R166" i="4"/>
  <c r="A167" i="4"/>
  <c r="B167" i="4"/>
  <c r="C167" i="4"/>
  <c r="D167" i="4"/>
  <c r="L167" i="4"/>
  <c r="M167" i="4"/>
  <c r="E167" i="4"/>
  <c r="F167" i="4"/>
  <c r="G167" i="4"/>
  <c r="H167" i="4"/>
  <c r="P167" i="4"/>
  <c r="I167" i="4"/>
  <c r="J167" i="4"/>
  <c r="K167" i="4"/>
  <c r="N167" i="4"/>
  <c r="O167" i="4"/>
  <c r="R167" i="4"/>
  <c r="A168" i="4"/>
  <c r="B168" i="4"/>
  <c r="C168" i="4"/>
  <c r="D168" i="4"/>
  <c r="E168" i="4"/>
  <c r="F168" i="4"/>
  <c r="G168" i="4"/>
  <c r="H168" i="4"/>
  <c r="P168" i="4"/>
  <c r="I168" i="4"/>
  <c r="R168" i="4"/>
  <c r="J168" i="4"/>
  <c r="K168" i="4"/>
  <c r="O168" i="4"/>
  <c r="A169" i="4"/>
  <c r="B169" i="4"/>
  <c r="C169" i="4"/>
  <c r="D169" i="4"/>
  <c r="E169" i="4"/>
  <c r="F169" i="4"/>
  <c r="G169" i="4"/>
  <c r="H169" i="4"/>
  <c r="I169" i="4"/>
  <c r="J169" i="4"/>
  <c r="N169" i="4"/>
  <c r="K169" i="4"/>
  <c r="L169" i="4"/>
  <c r="M169" i="4"/>
  <c r="P169" i="4"/>
  <c r="Q169" i="4"/>
  <c r="A170" i="4"/>
  <c r="B170" i="4"/>
  <c r="C170" i="4"/>
  <c r="D170" i="4"/>
  <c r="L170" i="4"/>
  <c r="E170" i="4"/>
  <c r="F170" i="4"/>
  <c r="G170" i="4"/>
  <c r="H170" i="4"/>
  <c r="P170" i="4"/>
  <c r="I170" i="4"/>
  <c r="J170" i="4"/>
  <c r="N170" i="4"/>
  <c r="K170" i="4"/>
  <c r="M170" i="4"/>
  <c r="O170" i="4"/>
  <c r="Q170" i="4"/>
  <c r="R170" i="4"/>
  <c r="A171" i="4"/>
  <c r="B171" i="4"/>
  <c r="C171" i="4"/>
  <c r="D171" i="4"/>
  <c r="L171" i="4"/>
  <c r="M171" i="4"/>
  <c r="E171" i="4"/>
  <c r="F171" i="4"/>
  <c r="G171" i="4"/>
  <c r="H171" i="4"/>
  <c r="P171" i="4"/>
  <c r="I171" i="4"/>
  <c r="J171" i="4"/>
  <c r="K171" i="4"/>
  <c r="N171" i="4"/>
  <c r="O171" i="4"/>
  <c r="R171" i="4"/>
  <c r="A172" i="4"/>
  <c r="B172" i="4"/>
  <c r="C172" i="4"/>
  <c r="D172" i="4"/>
  <c r="E172" i="4"/>
  <c r="F172" i="4"/>
  <c r="G172" i="4"/>
  <c r="H172" i="4"/>
  <c r="P172" i="4"/>
  <c r="I172" i="4"/>
  <c r="R172" i="4"/>
  <c r="J172" i="4"/>
  <c r="K172" i="4"/>
  <c r="O172" i="4"/>
  <c r="A173" i="4"/>
  <c r="B173" i="4"/>
  <c r="C173" i="4"/>
  <c r="D173" i="4"/>
  <c r="E173" i="4"/>
  <c r="F173" i="4"/>
  <c r="G173" i="4"/>
  <c r="H173" i="4"/>
  <c r="I173" i="4"/>
  <c r="J173" i="4"/>
  <c r="K173" i="4"/>
  <c r="L173" i="4"/>
  <c r="M173" i="4"/>
  <c r="N173" i="4"/>
  <c r="P173" i="4"/>
  <c r="Q173" i="4"/>
  <c r="A174" i="4"/>
  <c r="B174" i="4"/>
  <c r="C174" i="4"/>
  <c r="D174" i="4"/>
  <c r="L174" i="4"/>
  <c r="E174" i="4"/>
  <c r="F174" i="4"/>
  <c r="G174" i="4"/>
  <c r="H174" i="4"/>
  <c r="P174" i="4"/>
  <c r="I174" i="4"/>
  <c r="J174" i="4"/>
  <c r="K174" i="4"/>
  <c r="M174" i="4"/>
  <c r="N174" i="4"/>
  <c r="O174" i="4"/>
  <c r="Q174" i="4"/>
  <c r="R174" i="4"/>
  <c r="A175" i="4"/>
  <c r="B175" i="4"/>
  <c r="C175" i="4"/>
  <c r="D175" i="4"/>
  <c r="O175" i="4"/>
  <c r="E175" i="4"/>
  <c r="F175" i="4"/>
  <c r="G175" i="4"/>
  <c r="H175" i="4"/>
  <c r="P175" i="4"/>
  <c r="I175" i="4"/>
  <c r="J175" i="4"/>
  <c r="K175" i="4"/>
  <c r="N175" i="4"/>
  <c r="R175" i="4"/>
  <c r="A176" i="4"/>
  <c r="B176" i="4"/>
  <c r="C176" i="4"/>
  <c r="D176" i="4"/>
  <c r="E176" i="4"/>
  <c r="F176" i="4"/>
  <c r="G176" i="4"/>
  <c r="H176" i="4"/>
  <c r="I176" i="4"/>
  <c r="R176" i="4"/>
  <c r="J176" i="4"/>
  <c r="K176" i="4"/>
  <c r="L176" i="4"/>
  <c r="M176" i="4"/>
  <c r="O176" i="4"/>
  <c r="P176" i="4"/>
  <c r="A177" i="4"/>
  <c r="B177" i="4"/>
  <c r="C177" i="4"/>
  <c r="D177" i="4"/>
  <c r="E177" i="4"/>
  <c r="F177" i="4"/>
  <c r="G177" i="4"/>
  <c r="H177" i="4"/>
  <c r="I177" i="4"/>
  <c r="J177" i="4"/>
  <c r="K177" i="4"/>
  <c r="L177" i="4"/>
  <c r="M177" i="4"/>
  <c r="N177" i="4"/>
  <c r="P177" i="4"/>
  <c r="Q177" i="4"/>
  <c r="A178" i="4"/>
  <c r="B178" i="4"/>
  <c r="C178" i="4"/>
  <c r="D178" i="4"/>
  <c r="L178" i="4"/>
  <c r="E178" i="4"/>
  <c r="F178" i="4"/>
  <c r="G178" i="4"/>
  <c r="H178" i="4"/>
  <c r="P178" i="4"/>
  <c r="I178" i="4"/>
  <c r="J178" i="4"/>
  <c r="K178" i="4"/>
  <c r="M178" i="4"/>
  <c r="N178" i="4"/>
  <c r="O178" i="4"/>
  <c r="Q178" i="4"/>
  <c r="R178" i="4"/>
  <c r="A179" i="4"/>
  <c r="B179" i="4"/>
  <c r="C179" i="4"/>
  <c r="D179" i="4"/>
  <c r="N179" i="4"/>
  <c r="E179" i="4"/>
  <c r="F179" i="4"/>
  <c r="G179" i="4"/>
  <c r="H179" i="4"/>
  <c r="P179" i="4"/>
  <c r="I179" i="4"/>
  <c r="J179" i="4"/>
  <c r="K179" i="4"/>
  <c r="O179" i="4"/>
  <c r="R179" i="4"/>
  <c r="A180" i="4"/>
  <c r="B180" i="4"/>
  <c r="C180" i="4"/>
  <c r="D180" i="4"/>
  <c r="L180" i="4"/>
  <c r="M180" i="4"/>
  <c r="E180" i="4"/>
  <c r="F180" i="4"/>
  <c r="G180" i="4"/>
  <c r="H180" i="4"/>
  <c r="P180" i="4"/>
  <c r="I180" i="4"/>
  <c r="R180" i="4"/>
  <c r="J180" i="4"/>
  <c r="K180" i="4"/>
  <c r="A181" i="4"/>
  <c r="B181" i="4"/>
  <c r="C181" i="4"/>
  <c r="D181" i="4"/>
  <c r="E181" i="4"/>
  <c r="F181" i="4"/>
  <c r="G181" i="4"/>
  <c r="H181" i="4"/>
  <c r="I181" i="4"/>
  <c r="J181" i="4"/>
  <c r="K181" i="4"/>
  <c r="N181" i="4"/>
  <c r="P181" i="4"/>
  <c r="Q181" i="4"/>
  <c r="A182" i="4"/>
  <c r="B182" i="4"/>
  <c r="C182" i="4"/>
  <c r="D182" i="4"/>
  <c r="L182" i="4"/>
  <c r="E182" i="4"/>
  <c r="F182" i="4"/>
  <c r="G182" i="4"/>
  <c r="H182" i="4"/>
  <c r="P182" i="4"/>
  <c r="I182" i="4"/>
  <c r="J182" i="4"/>
  <c r="K182" i="4"/>
  <c r="M182" i="4"/>
  <c r="N182" i="4"/>
  <c r="O182" i="4"/>
  <c r="Q182" i="4"/>
  <c r="R182" i="4"/>
  <c r="A183" i="4"/>
  <c r="B183" i="4"/>
  <c r="C183" i="4"/>
  <c r="D183" i="4"/>
  <c r="O183" i="4"/>
  <c r="E183" i="4"/>
  <c r="F183" i="4"/>
  <c r="G183" i="4"/>
  <c r="H183" i="4"/>
  <c r="P183" i="4"/>
  <c r="I183" i="4"/>
  <c r="J183" i="4"/>
  <c r="K183" i="4"/>
  <c r="N183" i="4"/>
  <c r="R183" i="4"/>
  <c r="A184" i="4"/>
  <c r="B184" i="4"/>
  <c r="C184" i="4"/>
  <c r="D184" i="4"/>
  <c r="E184" i="4"/>
  <c r="F184" i="4"/>
  <c r="G184" i="4"/>
  <c r="H184" i="4"/>
  <c r="I184" i="4"/>
  <c r="R184" i="4"/>
  <c r="J184" i="4"/>
  <c r="K184" i="4"/>
  <c r="L184" i="4"/>
  <c r="M184" i="4"/>
  <c r="O184" i="4"/>
  <c r="P184" i="4"/>
  <c r="A185" i="4"/>
  <c r="B185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P185" i="4"/>
  <c r="Q185" i="4"/>
  <c r="A186" i="4"/>
  <c r="B186" i="4"/>
  <c r="C186" i="4"/>
  <c r="D186" i="4"/>
  <c r="L186" i="4"/>
  <c r="E186" i="4"/>
  <c r="F186" i="4"/>
  <c r="G186" i="4"/>
  <c r="H186" i="4"/>
  <c r="P186" i="4"/>
  <c r="I186" i="4"/>
  <c r="J186" i="4"/>
  <c r="K186" i="4"/>
  <c r="M186" i="4"/>
  <c r="N186" i="4"/>
  <c r="O186" i="4"/>
  <c r="Q186" i="4"/>
  <c r="R186" i="4"/>
  <c r="A187" i="4"/>
  <c r="B187" i="4"/>
  <c r="C187" i="4"/>
  <c r="D187" i="4"/>
  <c r="N187" i="4"/>
  <c r="E187" i="4"/>
  <c r="F187" i="4"/>
  <c r="G187" i="4"/>
  <c r="H187" i="4"/>
  <c r="P187" i="4"/>
  <c r="I187" i="4"/>
  <c r="J187" i="4"/>
  <c r="K187" i="4"/>
  <c r="O187" i="4"/>
  <c r="R187" i="4"/>
  <c r="A188" i="4"/>
  <c r="B188" i="4"/>
  <c r="C188" i="4"/>
  <c r="D188" i="4"/>
  <c r="L188" i="4"/>
  <c r="M188" i="4"/>
  <c r="E188" i="4"/>
  <c r="F188" i="4"/>
  <c r="G188" i="4"/>
  <c r="H188" i="4"/>
  <c r="P188" i="4"/>
  <c r="I188" i="4"/>
  <c r="R188" i="4"/>
  <c r="J188" i="4"/>
  <c r="K188" i="4"/>
  <c r="A189" i="4"/>
  <c r="B189" i="4"/>
  <c r="C189" i="4"/>
  <c r="D189" i="4"/>
  <c r="E189" i="4"/>
  <c r="F189" i="4"/>
  <c r="G189" i="4"/>
  <c r="H189" i="4"/>
  <c r="I189" i="4"/>
  <c r="J189" i="4"/>
  <c r="K189" i="4"/>
  <c r="N189" i="4"/>
  <c r="P189" i="4"/>
  <c r="Q189" i="4"/>
  <c r="A190" i="4"/>
  <c r="B190" i="4"/>
  <c r="C190" i="4"/>
  <c r="D190" i="4"/>
  <c r="L190" i="4"/>
  <c r="E190" i="4"/>
  <c r="F190" i="4"/>
  <c r="G190" i="4"/>
  <c r="H190" i="4"/>
  <c r="P190" i="4"/>
  <c r="I190" i="4"/>
  <c r="J190" i="4"/>
  <c r="K190" i="4"/>
  <c r="M190" i="4"/>
  <c r="N190" i="4"/>
  <c r="O190" i="4"/>
  <c r="Q190" i="4"/>
  <c r="R190" i="4"/>
  <c r="A191" i="4"/>
  <c r="B191" i="4"/>
  <c r="C191" i="4"/>
  <c r="D191" i="4"/>
  <c r="O191" i="4"/>
  <c r="E191" i="4"/>
  <c r="F191" i="4"/>
  <c r="G191" i="4"/>
  <c r="H191" i="4"/>
  <c r="P191" i="4"/>
  <c r="I191" i="4"/>
  <c r="J191" i="4"/>
  <c r="K191" i="4"/>
  <c r="N191" i="4"/>
  <c r="R191" i="4"/>
  <c r="A192" i="4"/>
  <c r="B192" i="4"/>
  <c r="C192" i="4"/>
  <c r="D192" i="4"/>
  <c r="E192" i="4"/>
  <c r="F192" i="4"/>
  <c r="G192" i="4"/>
  <c r="H192" i="4"/>
  <c r="I192" i="4"/>
  <c r="R192" i="4"/>
  <c r="J192" i="4"/>
  <c r="K192" i="4"/>
  <c r="L192" i="4"/>
  <c r="M192" i="4"/>
  <c r="O192" i="4"/>
  <c r="P192" i="4"/>
  <c r="A193" i="4"/>
  <c r="B193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P193" i="4"/>
  <c r="Q193" i="4"/>
  <c r="A194" i="4"/>
  <c r="B194" i="4"/>
  <c r="C194" i="4"/>
  <c r="D194" i="4"/>
  <c r="L194" i="4"/>
  <c r="E194" i="4"/>
  <c r="F194" i="4"/>
  <c r="G194" i="4"/>
  <c r="H194" i="4"/>
  <c r="P194" i="4"/>
  <c r="I194" i="4"/>
  <c r="J194" i="4"/>
  <c r="K194" i="4"/>
  <c r="M194" i="4"/>
  <c r="N194" i="4"/>
  <c r="O194" i="4"/>
  <c r="Q194" i="4"/>
  <c r="R194" i="4"/>
  <c r="A195" i="4"/>
  <c r="B195" i="4"/>
  <c r="C195" i="4"/>
  <c r="D195" i="4"/>
  <c r="N195" i="4"/>
  <c r="E195" i="4"/>
  <c r="F195" i="4"/>
  <c r="G195" i="4"/>
  <c r="H195" i="4"/>
  <c r="P195" i="4"/>
  <c r="I195" i="4"/>
  <c r="J195" i="4"/>
  <c r="K195" i="4"/>
  <c r="O195" i="4"/>
  <c r="R195" i="4"/>
  <c r="A196" i="4"/>
  <c r="B196" i="4"/>
  <c r="C196" i="4"/>
  <c r="D196" i="4"/>
  <c r="L196" i="4"/>
  <c r="M196" i="4"/>
  <c r="E196" i="4"/>
  <c r="F196" i="4"/>
  <c r="G196" i="4"/>
  <c r="H196" i="4"/>
  <c r="P196" i="4"/>
  <c r="I196" i="4"/>
  <c r="R196" i="4"/>
  <c r="J196" i="4"/>
  <c r="K196" i="4"/>
  <c r="A197" i="4"/>
  <c r="B197" i="4"/>
  <c r="C197" i="4"/>
  <c r="D197" i="4"/>
  <c r="E197" i="4"/>
  <c r="F197" i="4"/>
  <c r="G197" i="4"/>
  <c r="H197" i="4"/>
  <c r="I197" i="4"/>
  <c r="J197" i="4"/>
  <c r="K197" i="4"/>
  <c r="N197" i="4"/>
  <c r="P197" i="4"/>
  <c r="Q197" i="4"/>
  <c r="A198" i="4"/>
  <c r="B198" i="4"/>
  <c r="C198" i="4"/>
  <c r="D198" i="4"/>
  <c r="L198" i="4"/>
  <c r="E198" i="4"/>
  <c r="F198" i="4"/>
  <c r="G198" i="4"/>
  <c r="H198" i="4"/>
  <c r="P198" i="4"/>
  <c r="I198" i="4"/>
  <c r="J198" i="4"/>
  <c r="K198" i="4"/>
  <c r="M198" i="4"/>
  <c r="N198" i="4"/>
  <c r="O198" i="4"/>
  <c r="Q198" i="4"/>
  <c r="R198" i="4"/>
  <c r="A199" i="4"/>
  <c r="B199" i="4"/>
  <c r="C199" i="4"/>
  <c r="D199" i="4"/>
  <c r="O199" i="4"/>
  <c r="E199" i="4"/>
  <c r="F199" i="4"/>
  <c r="G199" i="4"/>
  <c r="H199" i="4"/>
  <c r="P199" i="4"/>
  <c r="I199" i="4"/>
  <c r="J199" i="4"/>
  <c r="K199" i="4"/>
  <c r="N199" i="4"/>
  <c r="R199" i="4"/>
  <c r="A200" i="4"/>
  <c r="B200" i="4"/>
  <c r="C200" i="4"/>
  <c r="D200" i="4"/>
  <c r="E200" i="4"/>
  <c r="F200" i="4"/>
  <c r="G200" i="4"/>
  <c r="H200" i="4"/>
  <c r="I200" i="4"/>
  <c r="R200" i="4"/>
  <c r="J200" i="4"/>
  <c r="K200" i="4"/>
  <c r="L200" i="4"/>
  <c r="M200" i="4"/>
  <c r="O200" i="4"/>
  <c r="P200" i="4"/>
  <c r="A201" i="4"/>
  <c r="B201" i="4"/>
  <c r="C201" i="4"/>
  <c r="D201" i="4"/>
  <c r="E201" i="4"/>
  <c r="F201" i="4"/>
  <c r="G201" i="4"/>
  <c r="H201" i="4"/>
  <c r="I201" i="4"/>
  <c r="J201" i="4"/>
  <c r="N201" i="4"/>
  <c r="K201" i="4"/>
  <c r="L201" i="4"/>
  <c r="M201" i="4"/>
  <c r="P201" i="4"/>
  <c r="Q201" i="4"/>
  <c r="A202" i="4"/>
  <c r="B202" i="4"/>
  <c r="C202" i="4"/>
  <c r="D202" i="4"/>
  <c r="L202" i="4"/>
  <c r="E202" i="4"/>
  <c r="F202" i="4"/>
  <c r="G202" i="4"/>
  <c r="H202" i="4"/>
  <c r="P202" i="4"/>
  <c r="I202" i="4"/>
  <c r="J202" i="4"/>
  <c r="K202" i="4"/>
  <c r="M202" i="4"/>
  <c r="N202" i="4"/>
  <c r="O202" i="4"/>
  <c r="Q202" i="4"/>
  <c r="R202" i="4"/>
  <c r="A203" i="4"/>
  <c r="B203" i="4"/>
  <c r="C203" i="4"/>
  <c r="D203" i="4"/>
  <c r="N203" i="4"/>
  <c r="E203" i="4"/>
  <c r="F203" i="4"/>
  <c r="G203" i="4"/>
  <c r="H203" i="4"/>
  <c r="P203" i="4"/>
  <c r="I203" i="4"/>
  <c r="J203" i="4"/>
  <c r="K203" i="4"/>
  <c r="R203" i="4"/>
  <c r="A204" i="4"/>
  <c r="B204" i="4"/>
  <c r="C204" i="4"/>
  <c r="D204" i="4"/>
  <c r="E204" i="4"/>
  <c r="F204" i="4"/>
  <c r="G204" i="4"/>
  <c r="H204" i="4"/>
  <c r="P204" i="4"/>
  <c r="I204" i="4"/>
  <c r="R204" i="4"/>
  <c r="J204" i="4"/>
  <c r="K204" i="4"/>
  <c r="L204" i="4"/>
  <c r="M204" i="4"/>
  <c r="A205" i="4"/>
  <c r="B205" i="4"/>
  <c r="C205" i="4"/>
  <c r="D205" i="4"/>
  <c r="E205" i="4"/>
  <c r="F205" i="4"/>
  <c r="G205" i="4"/>
  <c r="H205" i="4"/>
  <c r="I205" i="4"/>
  <c r="L205" i="4"/>
  <c r="M205" i="4"/>
  <c r="J205" i="4"/>
  <c r="K205" i="4"/>
  <c r="N205" i="4"/>
  <c r="P205" i="4"/>
  <c r="Q205" i="4"/>
  <c r="A206" i="4"/>
  <c r="B206" i="4"/>
  <c r="C206" i="4"/>
  <c r="D206" i="4"/>
  <c r="L206" i="4"/>
  <c r="E206" i="4"/>
  <c r="F206" i="4"/>
  <c r="G206" i="4"/>
  <c r="H206" i="4"/>
  <c r="P206" i="4"/>
  <c r="I206" i="4"/>
  <c r="J206" i="4"/>
  <c r="K206" i="4"/>
  <c r="M206" i="4"/>
  <c r="N206" i="4"/>
  <c r="O206" i="4"/>
  <c r="Q206" i="4"/>
  <c r="R206" i="4"/>
  <c r="A207" i="4"/>
  <c r="B207" i="4"/>
  <c r="C207" i="4"/>
  <c r="D207" i="4"/>
  <c r="E207" i="4"/>
  <c r="F207" i="4"/>
  <c r="G207" i="4"/>
  <c r="H207" i="4"/>
  <c r="P207" i="4"/>
  <c r="I207" i="4"/>
  <c r="J207" i="4"/>
  <c r="K207" i="4"/>
  <c r="N207" i="4"/>
  <c r="O207" i="4"/>
  <c r="R207" i="4"/>
  <c r="A208" i="4"/>
  <c r="B208" i="4"/>
  <c r="C208" i="4"/>
  <c r="D208" i="4"/>
  <c r="L208" i="4"/>
  <c r="M208" i="4"/>
  <c r="E208" i="4"/>
  <c r="F208" i="4"/>
  <c r="G208" i="4"/>
  <c r="H208" i="4"/>
  <c r="I208" i="4"/>
  <c r="R208" i="4"/>
  <c r="J208" i="4"/>
  <c r="K208" i="4"/>
  <c r="O208" i="4"/>
  <c r="P208" i="4"/>
  <c r="A209" i="4"/>
  <c r="B209" i="4"/>
  <c r="C209" i="4"/>
  <c r="D209" i="4"/>
  <c r="E209" i="4"/>
  <c r="F209" i="4"/>
  <c r="G209" i="4"/>
  <c r="H209" i="4"/>
  <c r="I209" i="4"/>
  <c r="J209" i="4"/>
  <c r="K209" i="4"/>
  <c r="L209" i="4"/>
  <c r="M209" i="4"/>
  <c r="N209" i="4"/>
  <c r="P209" i="4"/>
  <c r="Q209" i="4"/>
  <c r="A210" i="4"/>
  <c r="B210" i="4"/>
  <c r="C210" i="4"/>
  <c r="D210" i="4"/>
  <c r="L210" i="4"/>
  <c r="E210" i="4"/>
  <c r="F210" i="4"/>
  <c r="G210" i="4"/>
  <c r="H210" i="4"/>
  <c r="P210" i="4"/>
  <c r="I210" i="4"/>
  <c r="J210" i="4"/>
  <c r="K210" i="4"/>
  <c r="M210" i="4"/>
  <c r="N210" i="4"/>
  <c r="O210" i="4"/>
  <c r="Q210" i="4"/>
  <c r="R210" i="4"/>
  <c r="A211" i="4"/>
  <c r="B211" i="4"/>
  <c r="C211" i="4"/>
  <c r="D211" i="4"/>
  <c r="N211" i="4"/>
  <c r="E211" i="4"/>
  <c r="F211" i="4"/>
  <c r="G211" i="4"/>
  <c r="H211" i="4"/>
  <c r="P211" i="4"/>
  <c r="I211" i="4"/>
  <c r="J211" i="4"/>
  <c r="K211" i="4"/>
  <c r="R211" i="4"/>
  <c r="A212" i="4"/>
  <c r="B212" i="4"/>
  <c r="C212" i="4"/>
  <c r="D212" i="4"/>
  <c r="E212" i="4"/>
  <c r="F212" i="4"/>
  <c r="G212" i="4"/>
  <c r="H212" i="4"/>
  <c r="P212" i="4"/>
  <c r="I212" i="4"/>
  <c r="R212" i="4"/>
  <c r="J212" i="4"/>
  <c r="K212" i="4"/>
  <c r="L212" i="4"/>
  <c r="M212" i="4"/>
  <c r="A213" i="4"/>
  <c r="B213" i="4"/>
  <c r="C213" i="4"/>
  <c r="D213" i="4"/>
  <c r="E213" i="4"/>
  <c r="F213" i="4"/>
  <c r="G213" i="4"/>
  <c r="H213" i="4"/>
  <c r="I213" i="4"/>
  <c r="L213" i="4"/>
  <c r="M213" i="4"/>
  <c r="J213" i="4"/>
  <c r="K213" i="4"/>
  <c r="N213" i="4"/>
  <c r="P213" i="4"/>
  <c r="Q213" i="4"/>
  <c r="A214" i="4"/>
  <c r="B214" i="4"/>
  <c r="C214" i="4"/>
  <c r="D214" i="4"/>
  <c r="L214" i="4"/>
  <c r="E214" i="4"/>
  <c r="F214" i="4"/>
  <c r="G214" i="4"/>
  <c r="H214" i="4"/>
  <c r="P214" i="4"/>
  <c r="I214" i="4"/>
  <c r="J214" i="4"/>
  <c r="K214" i="4"/>
  <c r="M214" i="4"/>
  <c r="N214" i="4"/>
  <c r="O214" i="4"/>
  <c r="Q214" i="4"/>
  <c r="R214" i="4"/>
  <c r="A215" i="4"/>
  <c r="B215" i="4"/>
  <c r="C215" i="4"/>
  <c r="D215" i="4"/>
  <c r="E215" i="4"/>
  <c r="F215" i="4"/>
  <c r="G215" i="4"/>
  <c r="H215" i="4"/>
  <c r="P215" i="4"/>
  <c r="I215" i="4"/>
  <c r="J215" i="4"/>
  <c r="K215" i="4"/>
  <c r="N215" i="4"/>
  <c r="O215" i="4"/>
  <c r="R215" i="4"/>
  <c r="A216" i="4"/>
  <c r="B216" i="4"/>
  <c r="C216" i="4"/>
  <c r="D216" i="4"/>
  <c r="L216" i="4"/>
  <c r="M216" i="4"/>
  <c r="E216" i="4"/>
  <c r="F216" i="4"/>
  <c r="G216" i="4"/>
  <c r="H216" i="4"/>
  <c r="I216" i="4"/>
  <c r="R216" i="4"/>
  <c r="J216" i="4"/>
  <c r="K216" i="4"/>
  <c r="O216" i="4"/>
  <c r="P216" i="4"/>
  <c r="A217" i="4"/>
  <c r="B217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P217" i="4"/>
  <c r="Q217" i="4"/>
  <c r="A218" i="4"/>
  <c r="B218" i="4"/>
  <c r="C218" i="4"/>
  <c r="D218" i="4"/>
  <c r="L218" i="4"/>
  <c r="E218" i="4"/>
  <c r="F218" i="4"/>
  <c r="G218" i="4"/>
  <c r="H218" i="4"/>
  <c r="P218" i="4"/>
  <c r="I218" i="4"/>
  <c r="J218" i="4"/>
  <c r="K218" i="4"/>
  <c r="M218" i="4"/>
  <c r="N218" i="4"/>
  <c r="O218" i="4"/>
  <c r="Q218" i="4"/>
  <c r="R218" i="4"/>
  <c r="A219" i="4"/>
  <c r="B219" i="4"/>
  <c r="C219" i="4"/>
  <c r="D219" i="4"/>
  <c r="N219" i="4"/>
  <c r="E219" i="4"/>
  <c r="F219" i="4"/>
  <c r="G219" i="4"/>
  <c r="H219" i="4"/>
  <c r="P219" i="4"/>
  <c r="I219" i="4"/>
  <c r="J219" i="4"/>
  <c r="K219" i="4"/>
  <c r="R219" i="4"/>
  <c r="A220" i="4"/>
  <c r="B220" i="4"/>
  <c r="C220" i="4"/>
  <c r="D220" i="4"/>
  <c r="E220" i="4"/>
  <c r="F220" i="4"/>
  <c r="G220" i="4"/>
  <c r="H220" i="4"/>
  <c r="P220" i="4"/>
  <c r="I220" i="4"/>
  <c r="R220" i="4"/>
  <c r="J220" i="4"/>
  <c r="K220" i="4"/>
  <c r="L220" i="4"/>
  <c r="M220" i="4"/>
  <c r="A221" i="4"/>
  <c r="B221" i="4"/>
  <c r="C221" i="4"/>
  <c r="D221" i="4"/>
  <c r="E221" i="4"/>
  <c r="F221" i="4"/>
  <c r="G221" i="4"/>
  <c r="H221" i="4"/>
  <c r="I221" i="4"/>
  <c r="L221" i="4"/>
  <c r="M221" i="4"/>
  <c r="J221" i="4"/>
  <c r="K221" i="4"/>
  <c r="N221" i="4"/>
  <c r="P221" i="4"/>
  <c r="Q221" i="4"/>
  <c r="A222" i="4"/>
  <c r="B222" i="4"/>
  <c r="C222" i="4"/>
  <c r="D222" i="4"/>
  <c r="L222" i="4"/>
  <c r="E222" i="4"/>
  <c r="F222" i="4"/>
  <c r="G222" i="4"/>
  <c r="H222" i="4"/>
  <c r="P222" i="4"/>
  <c r="I222" i="4"/>
  <c r="J222" i="4"/>
  <c r="K222" i="4"/>
  <c r="M222" i="4"/>
  <c r="N222" i="4"/>
  <c r="O222" i="4"/>
  <c r="Q222" i="4"/>
  <c r="R222" i="4"/>
  <c r="A223" i="4"/>
  <c r="B223" i="4"/>
  <c r="C223" i="4"/>
  <c r="D223" i="4"/>
  <c r="E223" i="4"/>
  <c r="F223" i="4"/>
  <c r="G223" i="4"/>
  <c r="H223" i="4"/>
  <c r="P223" i="4"/>
  <c r="I223" i="4"/>
  <c r="J223" i="4"/>
  <c r="K223" i="4"/>
  <c r="N223" i="4"/>
  <c r="O223" i="4"/>
  <c r="R223" i="4"/>
  <c r="A224" i="4"/>
  <c r="B224" i="4"/>
  <c r="C224" i="4"/>
  <c r="D224" i="4"/>
  <c r="L224" i="4"/>
  <c r="M224" i="4"/>
  <c r="E224" i="4"/>
  <c r="F224" i="4"/>
  <c r="G224" i="4"/>
  <c r="H224" i="4"/>
  <c r="I224" i="4"/>
  <c r="R224" i="4"/>
  <c r="J224" i="4"/>
  <c r="K224" i="4"/>
  <c r="O224" i="4"/>
  <c r="P224" i="4"/>
  <c r="A225" i="4"/>
  <c r="B225" i="4"/>
  <c r="C225" i="4"/>
  <c r="D225" i="4"/>
  <c r="E225" i="4"/>
  <c r="F225" i="4"/>
  <c r="G225" i="4"/>
  <c r="H225" i="4"/>
  <c r="I225" i="4"/>
  <c r="J225" i="4"/>
  <c r="K225" i="4"/>
  <c r="L225" i="4"/>
  <c r="M225" i="4"/>
  <c r="N225" i="4"/>
  <c r="P225" i="4"/>
  <c r="Q225" i="4"/>
  <c r="A226" i="4"/>
  <c r="B226" i="4"/>
  <c r="C226" i="4"/>
  <c r="D226" i="4"/>
  <c r="L226" i="4"/>
  <c r="E226" i="4"/>
  <c r="F226" i="4"/>
  <c r="G226" i="4"/>
  <c r="H226" i="4"/>
  <c r="P226" i="4"/>
  <c r="I226" i="4"/>
  <c r="J226" i="4"/>
  <c r="K226" i="4"/>
  <c r="M226" i="4"/>
  <c r="N226" i="4"/>
  <c r="O226" i="4"/>
  <c r="Q226" i="4"/>
  <c r="R226" i="4"/>
  <c r="A227" i="4"/>
  <c r="B227" i="4"/>
  <c r="C227" i="4"/>
  <c r="D227" i="4"/>
  <c r="N227" i="4"/>
  <c r="E227" i="4"/>
  <c r="F227" i="4"/>
  <c r="G227" i="4"/>
  <c r="H227" i="4"/>
  <c r="P227" i="4"/>
  <c r="I227" i="4"/>
  <c r="J227" i="4"/>
  <c r="K227" i="4"/>
  <c r="R227" i="4"/>
  <c r="A228" i="4"/>
  <c r="B228" i="4"/>
  <c r="C228" i="4"/>
  <c r="D228" i="4"/>
  <c r="E228" i="4"/>
  <c r="F228" i="4"/>
  <c r="G228" i="4"/>
  <c r="H228" i="4"/>
  <c r="P228" i="4"/>
  <c r="I228" i="4"/>
  <c r="R228" i="4"/>
  <c r="J228" i="4"/>
  <c r="K228" i="4"/>
  <c r="L228" i="4"/>
  <c r="M228" i="4"/>
  <c r="A229" i="4"/>
  <c r="B229" i="4"/>
  <c r="C229" i="4"/>
  <c r="D229" i="4"/>
  <c r="E229" i="4"/>
  <c r="F229" i="4"/>
  <c r="G229" i="4"/>
  <c r="H229" i="4"/>
  <c r="I229" i="4"/>
  <c r="L229" i="4"/>
  <c r="M229" i="4"/>
  <c r="J229" i="4"/>
  <c r="K229" i="4"/>
  <c r="N229" i="4"/>
  <c r="P229" i="4"/>
  <c r="Q229" i="4"/>
  <c r="A230" i="4"/>
  <c r="B230" i="4"/>
  <c r="C230" i="4"/>
  <c r="D230" i="4"/>
  <c r="L230" i="4"/>
  <c r="E230" i="4"/>
  <c r="F230" i="4"/>
  <c r="G230" i="4"/>
  <c r="H230" i="4"/>
  <c r="P230" i="4"/>
  <c r="I230" i="4"/>
  <c r="J230" i="4"/>
  <c r="K230" i="4"/>
  <c r="M230" i="4"/>
  <c r="N230" i="4"/>
  <c r="O230" i="4"/>
  <c r="Q230" i="4"/>
  <c r="R230" i="4"/>
  <c r="A231" i="4"/>
  <c r="B231" i="4"/>
  <c r="C231" i="4"/>
  <c r="D231" i="4"/>
  <c r="E231" i="4"/>
  <c r="F231" i="4"/>
  <c r="G231" i="4"/>
  <c r="H231" i="4"/>
  <c r="I231" i="4"/>
  <c r="J231" i="4"/>
  <c r="K231" i="4"/>
  <c r="N231" i="4"/>
  <c r="O231" i="4"/>
  <c r="P231" i="4"/>
  <c r="R231" i="4"/>
  <c r="A232" i="4"/>
  <c r="B232" i="4"/>
  <c r="C232" i="4"/>
  <c r="D232" i="4"/>
  <c r="N232" i="4"/>
  <c r="E232" i="4"/>
  <c r="F232" i="4"/>
  <c r="G232" i="4"/>
  <c r="H232" i="4"/>
  <c r="I232" i="4"/>
  <c r="R232" i="4"/>
  <c r="J232" i="4"/>
  <c r="K232" i="4"/>
  <c r="L232" i="4"/>
  <c r="M232" i="4"/>
  <c r="P232" i="4"/>
  <c r="Q232" i="4"/>
  <c r="A233" i="4"/>
  <c r="B233" i="4"/>
  <c r="C233" i="4"/>
  <c r="D233" i="4"/>
  <c r="E233" i="4"/>
  <c r="F233" i="4"/>
  <c r="G233" i="4"/>
  <c r="H233" i="4"/>
  <c r="I233" i="4"/>
  <c r="O233" i="4"/>
  <c r="J233" i="4"/>
  <c r="K233" i="4"/>
  <c r="N233" i="4"/>
  <c r="P233" i="4"/>
  <c r="Q233" i="4"/>
  <c r="R233" i="4"/>
  <c r="A234" i="4"/>
  <c r="B234" i="4"/>
  <c r="C234" i="4"/>
  <c r="D234" i="4"/>
  <c r="L234" i="4"/>
  <c r="M234" i="4"/>
  <c r="E234" i="4"/>
  <c r="F234" i="4"/>
  <c r="G234" i="4"/>
  <c r="H234" i="4"/>
  <c r="P234" i="4"/>
  <c r="I234" i="4"/>
  <c r="J234" i="4"/>
  <c r="K234" i="4"/>
  <c r="Q234" i="4"/>
  <c r="R234" i="4"/>
  <c r="A235" i="4"/>
  <c r="B235" i="4"/>
  <c r="C235" i="4"/>
  <c r="D235" i="4"/>
  <c r="L235" i="4"/>
  <c r="M235" i="4"/>
  <c r="E235" i="4"/>
  <c r="F235" i="4"/>
  <c r="G235" i="4"/>
  <c r="H235" i="4"/>
  <c r="I235" i="4"/>
  <c r="J235" i="4"/>
  <c r="K235" i="4"/>
  <c r="N235" i="4"/>
  <c r="O235" i="4"/>
  <c r="P235" i="4"/>
  <c r="R235" i="4"/>
  <c r="A236" i="4"/>
  <c r="B236" i="4"/>
  <c r="C236" i="4"/>
  <c r="D236" i="4"/>
  <c r="N236" i="4"/>
  <c r="E236" i="4"/>
  <c r="F236" i="4"/>
  <c r="G236" i="4"/>
  <c r="H236" i="4"/>
  <c r="I236" i="4"/>
  <c r="R236" i="4"/>
  <c r="J236" i="4"/>
  <c r="K236" i="4"/>
  <c r="L236" i="4"/>
  <c r="M236" i="4"/>
  <c r="P236" i="4"/>
  <c r="Q236" i="4"/>
  <c r="A237" i="4"/>
  <c r="B237" i="4"/>
  <c r="C237" i="4"/>
  <c r="D237" i="4"/>
  <c r="E237" i="4"/>
  <c r="F237" i="4"/>
  <c r="G237" i="4"/>
  <c r="H237" i="4"/>
  <c r="I237" i="4"/>
  <c r="O237" i="4"/>
  <c r="J237" i="4"/>
  <c r="K237" i="4"/>
  <c r="N237" i="4"/>
  <c r="P237" i="4"/>
  <c r="Q237" i="4"/>
  <c r="R237" i="4"/>
  <c r="A238" i="4"/>
  <c r="B238" i="4"/>
  <c r="C238" i="4"/>
  <c r="D238" i="4"/>
  <c r="L238" i="4"/>
  <c r="M238" i="4"/>
  <c r="E238" i="4"/>
  <c r="F238" i="4"/>
  <c r="G238" i="4"/>
  <c r="H238" i="4"/>
  <c r="P238" i="4"/>
  <c r="I238" i="4"/>
  <c r="J238" i="4"/>
  <c r="K238" i="4"/>
  <c r="Q238" i="4"/>
  <c r="R238" i="4"/>
  <c r="A239" i="4"/>
  <c r="B239" i="4"/>
  <c r="C239" i="4"/>
  <c r="D239" i="4"/>
  <c r="L239" i="4"/>
  <c r="M239" i="4"/>
  <c r="E239" i="4"/>
  <c r="F239" i="4"/>
  <c r="G239" i="4"/>
  <c r="H239" i="4"/>
  <c r="I239" i="4"/>
  <c r="J239" i="4"/>
  <c r="K239" i="4"/>
  <c r="N239" i="4"/>
  <c r="O239" i="4"/>
  <c r="P239" i="4"/>
  <c r="R239" i="4"/>
  <c r="A240" i="4"/>
  <c r="B240" i="4"/>
  <c r="C240" i="4"/>
  <c r="D240" i="4"/>
  <c r="N240" i="4"/>
  <c r="E240" i="4"/>
  <c r="F240" i="4"/>
  <c r="G240" i="4"/>
  <c r="H240" i="4"/>
  <c r="I240" i="4"/>
  <c r="R240" i="4"/>
  <c r="J240" i="4"/>
  <c r="K240" i="4"/>
  <c r="L240" i="4"/>
  <c r="M240" i="4"/>
  <c r="P240" i="4"/>
  <c r="Q240" i="4"/>
  <c r="A241" i="4"/>
  <c r="B241" i="4"/>
  <c r="C241" i="4"/>
  <c r="D241" i="4"/>
  <c r="E241" i="4"/>
  <c r="F241" i="4"/>
  <c r="G241" i="4"/>
  <c r="H241" i="4"/>
  <c r="I241" i="4"/>
  <c r="O241" i="4"/>
  <c r="J241" i="4"/>
  <c r="K241" i="4"/>
  <c r="N241" i="4"/>
  <c r="P241" i="4"/>
  <c r="Q241" i="4"/>
  <c r="R241" i="4"/>
  <c r="A242" i="4"/>
  <c r="B242" i="4"/>
  <c r="C242" i="4"/>
  <c r="D242" i="4"/>
  <c r="L242" i="4"/>
  <c r="M242" i="4"/>
  <c r="E242" i="4"/>
  <c r="F242" i="4"/>
  <c r="G242" i="4"/>
  <c r="H242" i="4"/>
  <c r="P242" i="4"/>
  <c r="I242" i="4"/>
  <c r="J242" i="4"/>
  <c r="K242" i="4"/>
  <c r="Q242" i="4"/>
  <c r="R242" i="4"/>
  <c r="A243" i="4"/>
  <c r="B243" i="4"/>
  <c r="C243" i="4"/>
  <c r="D243" i="4"/>
  <c r="L243" i="4"/>
  <c r="M243" i="4"/>
  <c r="E243" i="4"/>
  <c r="F243" i="4"/>
  <c r="G243" i="4"/>
  <c r="H243" i="4"/>
  <c r="I243" i="4"/>
  <c r="J243" i="4"/>
  <c r="K243" i="4"/>
  <c r="N243" i="4"/>
  <c r="O243" i="4"/>
  <c r="P243" i="4"/>
  <c r="R243" i="4"/>
  <c r="A244" i="4"/>
  <c r="B244" i="4"/>
  <c r="C244" i="4"/>
  <c r="D244" i="4"/>
  <c r="N244" i="4"/>
  <c r="E244" i="4"/>
  <c r="F244" i="4"/>
  <c r="G244" i="4"/>
  <c r="H244" i="4"/>
  <c r="I244" i="4"/>
  <c r="R244" i="4"/>
  <c r="J244" i="4"/>
  <c r="K244" i="4"/>
  <c r="P244" i="4"/>
  <c r="Q244" i="4"/>
  <c r="A245" i="4"/>
  <c r="B245" i="4"/>
  <c r="C245" i="4"/>
  <c r="D245" i="4"/>
  <c r="E245" i="4"/>
  <c r="F245" i="4"/>
  <c r="G245" i="4"/>
  <c r="H245" i="4"/>
  <c r="I245" i="4"/>
  <c r="O245" i="4"/>
  <c r="J245" i="4"/>
  <c r="K245" i="4"/>
  <c r="N245" i="4"/>
  <c r="P245" i="4"/>
  <c r="Q245" i="4"/>
  <c r="R245" i="4"/>
  <c r="A246" i="4"/>
  <c r="B246" i="4"/>
  <c r="C246" i="4"/>
  <c r="D246" i="4"/>
  <c r="L246" i="4"/>
  <c r="M246" i="4"/>
  <c r="E246" i="4"/>
  <c r="F246" i="4"/>
  <c r="G246" i="4"/>
  <c r="H246" i="4"/>
  <c r="P246" i="4"/>
  <c r="I246" i="4"/>
  <c r="J246" i="4"/>
  <c r="K246" i="4"/>
  <c r="Q246" i="4"/>
  <c r="R246" i="4"/>
  <c r="A247" i="4"/>
  <c r="B247" i="4"/>
  <c r="C247" i="4"/>
  <c r="D247" i="4"/>
  <c r="Q247" i="4"/>
  <c r="E247" i="4"/>
  <c r="F247" i="4"/>
  <c r="G247" i="4"/>
  <c r="H247" i="4"/>
  <c r="I247" i="4"/>
  <c r="J247" i="4"/>
  <c r="K247" i="4"/>
  <c r="N247" i="4"/>
  <c r="O247" i="4"/>
  <c r="P247" i="4"/>
  <c r="R247" i="4"/>
  <c r="A248" i="4"/>
  <c r="B248" i="4"/>
  <c r="C248" i="4"/>
  <c r="D248" i="4"/>
  <c r="N248" i="4"/>
  <c r="E248" i="4"/>
  <c r="F248" i="4"/>
  <c r="G248" i="4"/>
  <c r="H248" i="4"/>
  <c r="I248" i="4"/>
  <c r="R248" i="4"/>
  <c r="J248" i="4"/>
  <c r="K248" i="4"/>
  <c r="P248" i="4"/>
  <c r="Q248" i="4"/>
  <c r="A249" i="4"/>
  <c r="B249" i="4"/>
  <c r="C249" i="4"/>
  <c r="D249" i="4"/>
  <c r="E249" i="4"/>
  <c r="F249" i="4"/>
  <c r="G249" i="4"/>
  <c r="H249" i="4"/>
  <c r="I249" i="4"/>
  <c r="O249" i="4"/>
  <c r="J249" i="4"/>
  <c r="K249" i="4"/>
  <c r="N249" i="4"/>
  <c r="P249" i="4"/>
  <c r="Q249" i="4"/>
  <c r="R249" i="4"/>
  <c r="A250" i="4"/>
  <c r="B250" i="4"/>
  <c r="C250" i="4"/>
  <c r="D250" i="4"/>
  <c r="L250" i="4"/>
  <c r="M250" i="4"/>
  <c r="E250" i="4"/>
  <c r="F250" i="4"/>
  <c r="G250" i="4"/>
  <c r="H250" i="4"/>
  <c r="P250" i="4"/>
  <c r="I250" i="4"/>
  <c r="J250" i="4"/>
  <c r="K250" i="4"/>
  <c r="R250" i="4"/>
  <c r="A251" i="4"/>
  <c r="B251" i="4"/>
  <c r="C251" i="4"/>
  <c r="D251" i="4"/>
  <c r="L251" i="4"/>
  <c r="M251" i="4"/>
  <c r="E251" i="4"/>
  <c r="F251" i="4"/>
  <c r="G251" i="4"/>
  <c r="H251" i="4"/>
  <c r="I251" i="4"/>
  <c r="J251" i="4"/>
  <c r="K251" i="4"/>
  <c r="N251" i="4"/>
  <c r="O251" i="4"/>
  <c r="P251" i="4"/>
  <c r="R251" i="4"/>
  <c r="A252" i="4"/>
  <c r="B252" i="4"/>
  <c r="C252" i="4"/>
  <c r="D252" i="4"/>
  <c r="E252" i="4"/>
  <c r="F252" i="4"/>
  <c r="G252" i="4"/>
  <c r="H252" i="4"/>
  <c r="I252" i="4"/>
  <c r="R252" i="4"/>
  <c r="J252" i="4"/>
  <c r="K252" i="4"/>
  <c r="P252" i="4"/>
  <c r="Q252" i="4"/>
  <c r="A253" i="4"/>
  <c r="B253" i="4"/>
  <c r="C253" i="4"/>
  <c r="D253" i="4"/>
  <c r="E253" i="4"/>
  <c r="F253" i="4"/>
  <c r="G253" i="4"/>
  <c r="H253" i="4"/>
  <c r="I253" i="4"/>
  <c r="O253" i="4"/>
  <c r="J253" i="4"/>
  <c r="K253" i="4"/>
  <c r="N253" i="4"/>
  <c r="P253" i="4"/>
  <c r="Q253" i="4"/>
  <c r="A254" i="4"/>
  <c r="B254" i="4"/>
  <c r="C254" i="4"/>
  <c r="D254" i="4"/>
  <c r="L254" i="4"/>
  <c r="M254" i="4"/>
  <c r="E254" i="4"/>
  <c r="F254" i="4"/>
  <c r="G254" i="4"/>
  <c r="H254" i="4"/>
  <c r="P254" i="4"/>
  <c r="I254" i="4"/>
  <c r="J254" i="4"/>
  <c r="K254" i="4"/>
  <c r="Q254" i="4"/>
  <c r="R254" i="4"/>
  <c r="A255" i="4"/>
  <c r="B255" i="4"/>
  <c r="C255" i="4"/>
  <c r="D255" i="4"/>
  <c r="Q255" i="4"/>
  <c r="E255" i="4"/>
  <c r="F255" i="4"/>
  <c r="G255" i="4"/>
  <c r="H255" i="4"/>
  <c r="I255" i="4"/>
  <c r="J255" i="4"/>
  <c r="K255" i="4"/>
  <c r="N255" i="4"/>
  <c r="O255" i="4"/>
  <c r="P255" i="4"/>
  <c r="R255" i="4"/>
  <c r="A256" i="4"/>
  <c r="B256" i="4"/>
  <c r="C256" i="4"/>
  <c r="D256" i="4"/>
  <c r="N256" i="4"/>
  <c r="E256" i="4"/>
  <c r="F256" i="4"/>
  <c r="G256" i="4"/>
  <c r="H256" i="4"/>
  <c r="I256" i="4"/>
  <c r="R256" i="4"/>
  <c r="J256" i="4"/>
  <c r="K256" i="4"/>
  <c r="P256" i="4"/>
  <c r="Q256" i="4"/>
  <c r="A257" i="4"/>
  <c r="B257" i="4"/>
  <c r="C257" i="4"/>
  <c r="D257" i="4"/>
  <c r="E257" i="4"/>
  <c r="F257" i="4"/>
  <c r="G257" i="4"/>
  <c r="H257" i="4"/>
  <c r="I257" i="4"/>
  <c r="O257" i="4"/>
  <c r="J257" i="4"/>
  <c r="K257" i="4"/>
  <c r="N257" i="4"/>
  <c r="P257" i="4"/>
  <c r="Q257" i="4"/>
  <c r="A258" i="4"/>
  <c r="B258" i="4"/>
  <c r="C258" i="4"/>
  <c r="D258" i="4"/>
  <c r="L258" i="4"/>
  <c r="M258" i="4"/>
  <c r="E258" i="4"/>
  <c r="F258" i="4"/>
  <c r="G258" i="4"/>
  <c r="H258" i="4"/>
  <c r="P258" i="4"/>
  <c r="I258" i="4"/>
  <c r="J258" i="4"/>
  <c r="K258" i="4"/>
  <c r="Q258" i="4"/>
  <c r="R258" i="4"/>
  <c r="A259" i="4"/>
  <c r="B259" i="4"/>
  <c r="C259" i="4"/>
  <c r="D259" i="4"/>
  <c r="Q259" i="4"/>
  <c r="E259" i="4"/>
  <c r="F259" i="4"/>
  <c r="G259" i="4"/>
  <c r="H259" i="4"/>
  <c r="I259" i="4"/>
  <c r="J259" i="4"/>
  <c r="K259" i="4"/>
  <c r="N259" i="4"/>
  <c r="O259" i="4"/>
  <c r="P259" i="4"/>
  <c r="R259" i="4"/>
  <c r="A260" i="4"/>
  <c r="B260" i="4"/>
  <c r="C260" i="4"/>
  <c r="D260" i="4"/>
  <c r="N260" i="4"/>
  <c r="E260" i="4"/>
  <c r="F260" i="4"/>
  <c r="G260" i="4"/>
  <c r="H260" i="4"/>
  <c r="I260" i="4"/>
  <c r="J260" i="4"/>
  <c r="K260" i="4"/>
  <c r="L260" i="4"/>
  <c r="M260" i="4"/>
  <c r="P260" i="4"/>
  <c r="Q260" i="4"/>
  <c r="A261" i="4"/>
  <c r="B261" i="4"/>
  <c r="C261" i="4"/>
  <c r="D261" i="4"/>
  <c r="E261" i="4"/>
  <c r="F261" i="4"/>
  <c r="G261" i="4"/>
  <c r="H261" i="4"/>
  <c r="I261" i="4"/>
  <c r="O261" i="4"/>
  <c r="J261" i="4"/>
  <c r="K261" i="4"/>
  <c r="N261" i="4"/>
  <c r="P261" i="4"/>
  <c r="Q261" i="4"/>
  <c r="A262" i="4"/>
  <c r="B262" i="4"/>
  <c r="C262" i="4"/>
  <c r="D262" i="4"/>
  <c r="L262" i="4"/>
  <c r="M262" i="4"/>
  <c r="E262" i="4"/>
  <c r="F262" i="4"/>
  <c r="G262" i="4"/>
  <c r="H262" i="4"/>
  <c r="P262" i="4"/>
  <c r="I262" i="4"/>
  <c r="J262" i="4"/>
  <c r="K262" i="4"/>
  <c r="Q262" i="4"/>
  <c r="R262" i="4"/>
  <c r="A263" i="4"/>
  <c r="B263" i="4"/>
  <c r="C263" i="4"/>
  <c r="D263" i="4"/>
  <c r="E263" i="4"/>
  <c r="F263" i="4"/>
  <c r="G263" i="4"/>
  <c r="H263" i="4"/>
  <c r="I263" i="4"/>
  <c r="J263" i="4"/>
  <c r="K263" i="4"/>
  <c r="L263" i="4"/>
  <c r="M263" i="4"/>
  <c r="N263" i="4"/>
  <c r="O263" i="4"/>
  <c r="P263" i="4"/>
  <c r="R263" i="4"/>
  <c r="A264" i="4"/>
  <c r="B264" i="4"/>
  <c r="C264" i="4"/>
  <c r="D264" i="4"/>
  <c r="E264" i="4"/>
  <c r="F264" i="4"/>
  <c r="G264" i="4"/>
  <c r="H264" i="4"/>
  <c r="I264" i="4"/>
  <c r="J264" i="4"/>
  <c r="K264" i="4"/>
  <c r="L264" i="4"/>
  <c r="M264" i="4"/>
  <c r="P264" i="4"/>
  <c r="Q264" i="4"/>
  <c r="A265" i="4"/>
  <c r="B265" i="4"/>
  <c r="C265" i="4"/>
  <c r="D265" i="4"/>
  <c r="E265" i="4"/>
  <c r="F265" i="4"/>
  <c r="G265" i="4"/>
  <c r="H265" i="4"/>
  <c r="I265" i="4"/>
  <c r="O265" i="4"/>
  <c r="J265" i="4"/>
  <c r="K265" i="4"/>
  <c r="N265" i="4"/>
  <c r="P265" i="4"/>
  <c r="Q265" i="4"/>
  <c r="A266" i="4"/>
  <c r="B266" i="4"/>
  <c r="C266" i="4"/>
  <c r="D266" i="4"/>
  <c r="L266" i="4"/>
  <c r="M266" i="4"/>
  <c r="E266" i="4"/>
  <c r="F266" i="4"/>
  <c r="G266" i="4"/>
  <c r="H266" i="4"/>
  <c r="P266" i="4"/>
  <c r="I266" i="4"/>
  <c r="J266" i="4"/>
  <c r="K266" i="4"/>
  <c r="Q266" i="4"/>
  <c r="R266" i="4"/>
  <c r="A267" i="4"/>
  <c r="B267" i="4"/>
  <c r="C267" i="4"/>
  <c r="D267" i="4"/>
  <c r="Q267" i="4"/>
  <c r="E267" i="4"/>
  <c r="F267" i="4"/>
  <c r="G267" i="4"/>
  <c r="H267" i="4"/>
  <c r="I267" i="4"/>
  <c r="J267" i="4"/>
  <c r="K267" i="4"/>
  <c r="L267" i="4"/>
  <c r="M267" i="4"/>
  <c r="N267" i="4"/>
  <c r="O267" i="4"/>
  <c r="P267" i="4"/>
  <c r="R267" i="4"/>
  <c r="A268" i="4"/>
  <c r="B268" i="4"/>
  <c r="C268" i="4"/>
  <c r="D268" i="4"/>
  <c r="N268" i="4"/>
  <c r="E268" i="4"/>
  <c r="F268" i="4"/>
  <c r="G268" i="4"/>
  <c r="H268" i="4"/>
  <c r="I268" i="4"/>
  <c r="R268" i="4"/>
  <c r="J268" i="4"/>
  <c r="K268" i="4"/>
  <c r="P268" i="4"/>
  <c r="Q268" i="4"/>
  <c r="A269" i="4"/>
  <c r="B269" i="4"/>
  <c r="C269" i="4"/>
  <c r="D269" i="4"/>
  <c r="E269" i="4"/>
  <c r="F269" i="4"/>
  <c r="G269" i="4"/>
  <c r="H269" i="4"/>
  <c r="I269" i="4"/>
  <c r="O269" i="4"/>
  <c r="J269" i="4"/>
  <c r="K269" i="4"/>
  <c r="N269" i="4"/>
  <c r="P269" i="4"/>
  <c r="Q269" i="4"/>
  <c r="A270" i="4"/>
  <c r="B270" i="4"/>
  <c r="C270" i="4"/>
  <c r="D270" i="4"/>
  <c r="L270" i="4"/>
  <c r="M270" i="4"/>
  <c r="E270" i="4"/>
  <c r="F270" i="4"/>
  <c r="G270" i="4"/>
  <c r="H270" i="4"/>
  <c r="I270" i="4"/>
  <c r="J270" i="4"/>
  <c r="K270" i="4"/>
  <c r="R270" i="4"/>
  <c r="A271" i="4"/>
  <c r="B271" i="4"/>
  <c r="C271" i="4"/>
  <c r="D271" i="4"/>
  <c r="Q271" i="4"/>
  <c r="E271" i="4"/>
  <c r="F271" i="4"/>
  <c r="G271" i="4"/>
  <c r="H271" i="4"/>
  <c r="I271" i="4"/>
  <c r="J271" i="4"/>
  <c r="K271" i="4"/>
  <c r="L271" i="4"/>
  <c r="M271" i="4"/>
  <c r="N271" i="4"/>
  <c r="O271" i="4"/>
  <c r="P271" i="4"/>
  <c r="R271" i="4"/>
  <c r="A272" i="4"/>
  <c r="B272" i="4"/>
  <c r="C272" i="4"/>
  <c r="D272" i="4"/>
  <c r="N272" i="4"/>
  <c r="E272" i="4"/>
  <c r="F272" i="4"/>
  <c r="G272" i="4"/>
  <c r="H272" i="4"/>
  <c r="I272" i="4"/>
  <c r="R272" i="4"/>
  <c r="J272" i="4"/>
  <c r="K272" i="4"/>
  <c r="L272" i="4"/>
  <c r="M272" i="4"/>
  <c r="P272" i="4"/>
  <c r="Q272" i="4"/>
  <c r="A273" i="4"/>
  <c r="B273" i="4"/>
  <c r="C273" i="4"/>
  <c r="D273" i="4"/>
  <c r="E273" i="4"/>
  <c r="F273" i="4"/>
  <c r="G273" i="4"/>
  <c r="H273" i="4"/>
  <c r="I273" i="4"/>
  <c r="O273" i="4"/>
  <c r="J273" i="4"/>
  <c r="K273" i="4"/>
  <c r="L273" i="4"/>
  <c r="M273" i="4"/>
  <c r="N273" i="4"/>
  <c r="P273" i="4"/>
  <c r="Q273" i="4"/>
  <c r="R273" i="4"/>
  <c r="A274" i="4"/>
  <c r="B274" i="4"/>
  <c r="C274" i="4"/>
  <c r="D274" i="4"/>
  <c r="L274" i="4"/>
  <c r="M274" i="4"/>
  <c r="E274" i="4"/>
  <c r="F274" i="4"/>
  <c r="G274" i="4"/>
  <c r="H274" i="4"/>
  <c r="P274" i="4"/>
  <c r="I274" i="4"/>
  <c r="J274" i="4"/>
  <c r="K274" i="4"/>
  <c r="O274" i="4"/>
  <c r="R274" i="4"/>
  <c r="A275" i="4"/>
  <c r="B275" i="4"/>
  <c r="C275" i="4"/>
  <c r="D275" i="4"/>
  <c r="Q275" i="4"/>
  <c r="E275" i="4"/>
  <c r="F275" i="4"/>
  <c r="G275" i="4"/>
  <c r="H275" i="4"/>
  <c r="I275" i="4"/>
  <c r="O275" i="4"/>
  <c r="J275" i="4"/>
  <c r="K275" i="4"/>
  <c r="P275" i="4"/>
  <c r="A276" i="4"/>
  <c r="B276" i="4"/>
  <c r="C276" i="4"/>
  <c r="D276" i="4"/>
  <c r="N276" i="4"/>
  <c r="E276" i="4"/>
  <c r="F276" i="4"/>
  <c r="G276" i="4"/>
  <c r="H276" i="4"/>
  <c r="I276" i="4"/>
  <c r="R276" i="4"/>
  <c r="J276" i="4"/>
  <c r="K276" i="4"/>
  <c r="P276" i="4"/>
  <c r="Q276" i="4"/>
  <c r="A277" i="4"/>
  <c r="B277" i="4"/>
  <c r="C277" i="4"/>
  <c r="D277" i="4"/>
  <c r="E277" i="4"/>
  <c r="F277" i="4"/>
  <c r="G277" i="4"/>
  <c r="H277" i="4"/>
  <c r="I277" i="4"/>
  <c r="O277" i="4"/>
  <c r="J277" i="4"/>
  <c r="K277" i="4"/>
  <c r="L277" i="4"/>
  <c r="M277" i="4"/>
  <c r="N277" i="4"/>
  <c r="P277" i="4"/>
  <c r="Q277" i="4"/>
  <c r="R277" i="4"/>
  <c r="A278" i="4"/>
  <c r="B278" i="4"/>
  <c r="C278" i="4"/>
  <c r="D278" i="4"/>
  <c r="L278" i="4"/>
  <c r="M278" i="4"/>
  <c r="E278" i="4"/>
  <c r="F278" i="4"/>
  <c r="G278" i="4"/>
  <c r="H278" i="4"/>
  <c r="P278" i="4"/>
  <c r="I278" i="4"/>
  <c r="J278" i="4"/>
  <c r="K278" i="4"/>
  <c r="O278" i="4"/>
  <c r="R278" i="4"/>
  <c r="A279" i="4"/>
  <c r="B279" i="4"/>
  <c r="C279" i="4"/>
  <c r="D279" i="4"/>
  <c r="Q279" i="4"/>
  <c r="E279" i="4"/>
  <c r="F279" i="4"/>
  <c r="G279" i="4"/>
  <c r="H279" i="4"/>
  <c r="I279" i="4"/>
  <c r="O279" i="4"/>
  <c r="J279" i="4"/>
  <c r="K279" i="4"/>
  <c r="L279" i="4"/>
  <c r="M279" i="4"/>
  <c r="P279" i="4"/>
  <c r="A280" i="4"/>
  <c r="B280" i="4"/>
  <c r="C280" i="4"/>
  <c r="D280" i="4"/>
  <c r="N280" i="4"/>
  <c r="E280" i="4"/>
  <c r="F280" i="4"/>
  <c r="G280" i="4"/>
  <c r="H280" i="4"/>
  <c r="I280" i="4"/>
  <c r="R280" i="4"/>
  <c r="J280" i="4"/>
  <c r="K280" i="4"/>
  <c r="P280" i="4"/>
  <c r="Q280" i="4"/>
  <c r="A281" i="4"/>
  <c r="B281" i="4"/>
  <c r="C281" i="4"/>
  <c r="D281" i="4"/>
  <c r="E281" i="4"/>
  <c r="F281" i="4"/>
  <c r="G281" i="4"/>
  <c r="H281" i="4"/>
  <c r="I281" i="4"/>
  <c r="O281" i="4"/>
  <c r="J281" i="4"/>
  <c r="K281" i="4"/>
  <c r="L281" i="4"/>
  <c r="M281" i="4"/>
  <c r="N281" i="4"/>
  <c r="P281" i="4"/>
  <c r="Q281" i="4"/>
  <c r="R281" i="4"/>
  <c r="A282" i="4"/>
  <c r="B282" i="4"/>
  <c r="C282" i="4"/>
  <c r="D282" i="4"/>
  <c r="L282" i="4"/>
  <c r="M282" i="4"/>
  <c r="E282" i="4"/>
  <c r="F282" i="4"/>
  <c r="G282" i="4"/>
  <c r="H282" i="4"/>
  <c r="P282" i="4"/>
  <c r="I282" i="4"/>
  <c r="J282" i="4"/>
  <c r="K282" i="4"/>
  <c r="O282" i="4"/>
  <c r="R282" i="4"/>
  <c r="A283" i="4"/>
  <c r="B283" i="4"/>
  <c r="C283" i="4"/>
  <c r="D283" i="4"/>
  <c r="Q283" i="4"/>
  <c r="E283" i="4"/>
  <c r="F283" i="4"/>
  <c r="G283" i="4"/>
  <c r="H283" i="4"/>
  <c r="I283" i="4"/>
  <c r="L283" i="4"/>
  <c r="M283" i="4"/>
  <c r="J283" i="4"/>
  <c r="K283" i="4"/>
  <c r="P283" i="4"/>
  <c r="A284" i="4"/>
  <c r="B284" i="4"/>
  <c r="C284" i="4"/>
  <c r="D284" i="4"/>
  <c r="N284" i="4"/>
  <c r="E284" i="4"/>
  <c r="F284" i="4"/>
  <c r="G284" i="4"/>
  <c r="H284" i="4"/>
  <c r="I284" i="4"/>
  <c r="R284" i="4"/>
  <c r="J284" i="4"/>
  <c r="K284" i="4"/>
  <c r="P284" i="4"/>
  <c r="Q284" i="4"/>
  <c r="A285" i="4"/>
  <c r="B285" i="4"/>
  <c r="C285" i="4"/>
  <c r="D285" i="4"/>
  <c r="E285" i="4"/>
  <c r="F285" i="4"/>
  <c r="G285" i="4"/>
  <c r="H285" i="4"/>
  <c r="I285" i="4"/>
  <c r="O285" i="4"/>
  <c r="J285" i="4"/>
  <c r="K285" i="4"/>
  <c r="L285" i="4"/>
  <c r="M285" i="4"/>
  <c r="N285" i="4"/>
  <c r="P285" i="4"/>
  <c r="Q285" i="4"/>
  <c r="R285" i="4"/>
  <c r="A286" i="4"/>
  <c r="B286" i="4"/>
  <c r="C286" i="4"/>
  <c r="D286" i="4"/>
  <c r="L286" i="4"/>
  <c r="M286" i="4"/>
  <c r="E286" i="4"/>
  <c r="F286" i="4"/>
  <c r="G286" i="4"/>
  <c r="H286" i="4"/>
  <c r="P286" i="4"/>
  <c r="I286" i="4"/>
  <c r="J286" i="4"/>
  <c r="K286" i="4"/>
  <c r="O286" i="4"/>
  <c r="R286" i="4"/>
  <c r="A287" i="4"/>
  <c r="B287" i="4"/>
  <c r="C287" i="4"/>
  <c r="D287" i="4"/>
  <c r="N287" i="4"/>
  <c r="E287" i="4"/>
  <c r="F287" i="4"/>
  <c r="G287" i="4"/>
  <c r="H287" i="4"/>
  <c r="I287" i="4"/>
  <c r="R287" i="4"/>
  <c r="J287" i="4"/>
  <c r="K287" i="4"/>
  <c r="Q287" i="4"/>
  <c r="P1" i="4"/>
  <c r="H288" i="4"/>
  <c r="P288" i="4"/>
  <c r="D288" i="4"/>
  <c r="N288" i="4"/>
  <c r="H289" i="4"/>
  <c r="D289" i="4"/>
  <c r="N289" i="4"/>
  <c r="P289" i="4"/>
  <c r="H290" i="4"/>
  <c r="D290" i="4"/>
  <c r="Q290" i="4"/>
  <c r="P290" i="4"/>
  <c r="H291" i="4"/>
  <c r="P291" i="4"/>
  <c r="D291" i="4"/>
  <c r="H292" i="4"/>
  <c r="P292" i="4"/>
  <c r="D292" i="4"/>
  <c r="N292" i="4"/>
  <c r="H293" i="4"/>
  <c r="D293" i="4"/>
  <c r="N293" i="4"/>
  <c r="P293" i="4"/>
  <c r="H294" i="4"/>
  <c r="D294" i="4"/>
  <c r="Q294" i="4"/>
  <c r="P294" i="4"/>
  <c r="H295" i="4"/>
  <c r="P295" i="4"/>
  <c r="D295" i="4"/>
  <c r="H296" i="4"/>
  <c r="P296" i="4"/>
  <c r="D296" i="4"/>
  <c r="N296" i="4"/>
  <c r="H297" i="4"/>
  <c r="D297" i="4"/>
  <c r="N297" i="4"/>
  <c r="P297" i="4"/>
  <c r="H298" i="4"/>
  <c r="D298" i="4"/>
  <c r="Q298" i="4"/>
  <c r="P298" i="4"/>
  <c r="H299" i="4"/>
  <c r="P299" i="4"/>
  <c r="D299" i="4"/>
  <c r="Q1" i="4"/>
  <c r="R1" i="4"/>
  <c r="I299" i="4"/>
  <c r="E299" i="4"/>
  <c r="R299" i="4"/>
  <c r="I298" i="4"/>
  <c r="E298" i="4"/>
  <c r="R298" i="4"/>
  <c r="I297" i="4"/>
  <c r="O297" i="4"/>
  <c r="E297" i="4"/>
  <c r="I296" i="4"/>
  <c r="R296" i="4"/>
  <c r="E296" i="4"/>
  <c r="I295" i="4"/>
  <c r="E295" i="4"/>
  <c r="R295" i="4"/>
  <c r="I294" i="4"/>
  <c r="E294" i="4"/>
  <c r="R294" i="4"/>
  <c r="I293" i="4"/>
  <c r="O293" i="4"/>
  <c r="E293" i="4"/>
  <c r="I292" i="4"/>
  <c r="R292" i="4"/>
  <c r="E292" i="4"/>
  <c r="I291" i="4"/>
  <c r="E291" i="4"/>
  <c r="R291" i="4"/>
  <c r="I290" i="4"/>
  <c r="E290" i="4"/>
  <c r="R290" i="4"/>
  <c r="I289" i="4"/>
  <c r="O289" i="4"/>
  <c r="E289" i="4"/>
  <c r="I288" i="4"/>
  <c r="R288" i="4"/>
  <c r="E288" i="4"/>
  <c r="Q289" i="4"/>
  <c r="Q293" i="4"/>
  <c r="Q297" i="4"/>
  <c r="O288" i="4"/>
  <c r="O290" i="4"/>
  <c r="O291" i="4"/>
  <c r="O292" i="4"/>
  <c r="O294" i="4"/>
  <c r="O295" i="4"/>
  <c r="O296" i="4"/>
  <c r="O298" i="4"/>
  <c r="O299" i="4"/>
  <c r="N290" i="4"/>
  <c r="N291" i="4"/>
  <c r="N294" i="4"/>
  <c r="N295" i="4"/>
  <c r="N298" i="4"/>
  <c r="N299" i="4"/>
  <c r="B288" i="4"/>
  <c r="C288" i="4"/>
  <c r="F288" i="4"/>
  <c r="G288" i="4"/>
  <c r="J288" i="4"/>
  <c r="K288" i="4"/>
  <c r="B289" i="4"/>
  <c r="C289" i="4"/>
  <c r="F289" i="4"/>
  <c r="G289" i="4"/>
  <c r="J289" i="4"/>
  <c r="K289" i="4"/>
  <c r="B290" i="4"/>
  <c r="C290" i="4"/>
  <c r="F290" i="4"/>
  <c r="G290" i="4"/>
  <c r="J290" i="4"/>
  <c r="K290" i="4"/>
  <c r="B291" i="4"/>
  <c r="C291" i="4"/>
  <c r="F291" i="4"/>
  <c r="G291" i="4"/>
  <c r="J291" i="4"/>
  <c r="K291" i="4"/>
  <c r="B292" i="4"/>
  <c r="C292" i="4"/>
  <c r="F292" i="4"/>
  <c r="G292" i="4"/>
  <c r="J292" i="4"/>
  <c r="K292" i="4"/>
  <c r="B293" i="4"/>
  <c r="C293" i="4"/>
  <c r="F293" i="4"/>
  <c r="G293" i="4"/>
  <c r="J293" i="4"/>
  <c r="K293" i="4"/>
  <c r="B294" i="4"/>
  <c r="C294" i="4"/>
  <c r="F294" i="4"/>
  <c r="G294" i="4"/>
  <c r="J294" i="4"/>
  <c r="K294" i="4"/>
  <c r="B295" i="4"/>
  <c r="C295" i="4"/>
  <c r="F295" i="4"/>
  <c r="G295" i="4"/>
  <c r="J295" i="4"/>
  <c r="K295" i="4"/>
  <c r="B296" i="4"/>
  <c r="C296" i="4"/>
  <c r="F296" i="4"/>
  <c r="G296" i="4"/>
  <c r="J296" i="4"/>
  <c r="K296" i="4"/>
  <c r="B297" i="4"/>
  <c r="C297" i="4"/>
  <c r="F297" i="4"/>
  <c r="G297" i="4"/>
  <c r="J297" i="4"/>
  <c r="K297" i="4"/>
  <c r="B298" i="4"/>
  <c r="C298" i="4"/>
  <c r="F298" i="4"/>
  <c r="G298" i="4"/>
  <c r="J298" i="4"/>
  <c r="K298" i="4"/>
  <c r="B299" i="4"/>
  <c r="C299" i="4"/>
  <c r="F299" i="4"/>
  <c r="G299" i="4"/>
  <c r="J299" i="4"/>
  <c r="K299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" i="3"/>
  <c r="A5" i="3"/>
  <c r="A4" i="3"/>
  <c r="F1" i="2"/>
  <c r="E1" i="2"/>
  <c r="I1" i="2"/>
  <c r="H1" i="2"/>
  <c r="G1" i="2"/>
  <c r="L299" i="4"/>
  <c r="M299" i="4"/>
  <c r="L298" i="4"/>
  <c r="M298" i="4"/>
  <c r="L296" i="4"/>
  <c r="M296" i="4"/>
  <c r="L295" i="4"/>
  <c r="M295" i="4"/>
  <c r="L294" i="4"/>
  <c r="M294" i="4"/>
  <c r="L292" i="4"/>
  <c r="M292" i="4"/>
  <c r="L291" i="4"/>
  <c r="M291" i="4"/>
  <c r="L290" i="4"/>
  <c r="M290" i="4"/>
  <c r="L288" i="4"/>
  <c r="M288" i="4"/>
  <c r="L1" i="4"/>
  <c r="M1" i="4"/>
  <c r="F9" i="3"/>
  <c r="Q270" i="4"/>
  <c r="P270" i="4"/>
  <c r="R269" i="4"/>
  <c r="R265" i="4"/>
  <c r="R261" i="4"/>
  <c r="R257" i="4"/>
  <c r="A7" i="3"/>
  <c r="Q296" i="4"/>
  <c r="Q292" i="4"/>
  <c r="Q288" i="4"/>
  <c r="P287" i="4"/>
  <c r="L287" i="4"/>
  <c r="M287" i="4"/>
  <c r="N286" i="4"/>
  <c r="O283" i="4"/>
  <c r="L276" i="4"/>
  <c r="M276" i="4"/>
  <c r="N274" i="4"/>
  <c r="L265" i="4"/>
  <c r="M265" i="4"/>
  <c r="R264" i="4"/>
  <c r="L261" i="4"/>
  <c r="M261" i="4"/>
  <c r="R260" i="4"/>
  <c r="O250" i="4"/>
  <c r="L249" i="4"/>
  <c r="M249" i="4"/>
  <c r="O246" i="4"/>
  <c r="L245" i="4"/>
  <c r="M245" i="4"/>
  <c r="O242" i="4"/>
  <c r="F5" i="3"/>
  <c r="Q299" i="4"/>
  <c r="Q295" i="4"/>
  <c r="Q291" i="4"/>
  <c r="R289" i="4"/>
  <c r="R293" i="4"/>
  <c r="R297" i="4"/>
  <c r="O287" i="4"/>
  <c r="Q286" i="4"/>
  <c r="O284" i="4"/>
  <c r="R283" i="4"/>
  <c r="N283" i="4"/>
  <c r="Q282" i="4"/>
  <c r="O280" i="4"/>
  <c r="R279" i="4"/>
  <c r="N279" i="4"/>
  <c r="Q278" i="4"/>
  <c r="O276" i="4"/>
  <c r="R275" i="4"/>
  <c r="N275" i="4"/>
  <c r="Q274" i="4"/>
  <c r="O272" i="4"/>
  <c r="N270" i="4"/>
  <c r="N266" i="4"/>
  <c r="N264" i="4"/>
  <c r="N262" i="4"/>
  <c r="L259" i="4"/>
  <c r="M259" i="4"/>
  <c r="N258" i="4"/>
  <c r="L255" i="4"/>
  <c r="M255" i="4"/>
  <c r="N254" i="4"/>
  <c r="N252" i="4"/>
  <c r="N250" i="4"/>
  <c r="L247" i="4"/>
  <c r="M247" i="4"/>
  <c r="N246" i="4"/>
  <c r="N242" i="4"/>
  <c r="N238" i="4"/>
  <c r="N234" i="4"/>
  <c r="L231" i="4"/>
  <c r="M231" i="4"/>
  <c r="Q231" i="4"/>
  <c r="O227" i="4"/>
  <c r="L223" i="4"/>
  <c r="M223" i="4"/>
  <c r="Q223" i="4"/>
  <c r="O219" i="4"/>
  <c r="L215" i="4"/>
  <c r="M215" i="4"/>
  <c r="Q215" i="4"/>
  <c r="O211" i="4"/>
  <c r="L207" i="4"/>
  <c r="M207" i="4"/>
  <c r="Q207" i="4"/>
  <c r="O203" i="4"/>
  <c r="R201" i="4"/>
  <c r="O201" i="4"/>
  <c r="Q200" i="4"/>
  <c r="N200" i="4"/>
  <c r="O196" i="4"/>
  <c r="R193" i="4"/>
  <c r="O193" i="4"/>
  <c r="Q192" i="4"/>
  <c r="N192" i="4"/>
  <c r="O188" i="4"/>
  <c r="R185" i="4"/>
  <c r="O185" i="4"/>
  <c r="Q184" i="4"/>
  <c r="N184" i="4"/>
  <c r="O180" i="4"/>
  <c r="R177" i="4"/>
  <c r="O177" i="4"/>
  <c r="Q176" i="4"/>
  <c r="N176" i="4"/>
  <c r="A8" i="3"/>
  <c r="A9" i="3"/>
  <c r="A10" i="3"/>
  <c r="L275" i="4"/>
  <c r="M275" i="4"/>
  <c r="L284" i="4"/>
  <c r="M284" i="4"/>
  <c r="N282" i="4"/>
  <c r="L280" i="4"/>
  <c r="M280" i="4"/>
  <c r="N278" i="4"/>
  <c r="O270" i="4"/>
  <c r="L269" i="4"/>
  <c r="M269" i="4"/>
  <c r="L268" i="4"/>
  <c r="M268" i="4"/>
  <c r="O262" i="4"/>
  <c r="L257" i="4"/>
  <c r="M257" i="4"/>
  <c r="L256" i="4"/>
  <c r="M256" i="4"/>
  <c r="L248" i="4"/>
  <c r="M248" i="4"/>
  <c r="L289" i="4"/>
  <c r="M289" i="4"/>
  <c r="L293" i="4"/>
  <c r="M293" i="4"/>
  <c r="L297" i="4"/>
  <c r="M297" i="4"/>
  <c r="A6" i="3"/>
  <c r="A11" i="3"/>
  <c r="F8" i="3"/>
  <c r="F3" i="3"/>
  <c r="O268" i="4"/>
  <c r="O264" i="4"/>
  <c r="Q263" i="4"/>
  <c r="O260" i="4"/>
  <c r="O256" i="4"/>
  <c r="O252" i="4"/>
  <c r="Q251" i="4"/>
  <c r="O248" i="4"/>
  <c r="O244" i="4"/>
  <c r="Q243" i="4"/>
  <c r="O240" i="4"/>
  <c r="Q239" i="4"/>
  <c r="O236" i="4"/>
  <c r="Q235" i="4"/>
  <c r="O232" i="4"/>
  <c r="O228" i="4"/>
  <c r="R225" i="4"/>
  <c r="O225" i="4"/>
  <c r="Q224" i="4"/>
  <c r="N224" i="4"/>
  <c r="O220" i="4"/>
  <c r="R217" i="4"/>
  <c r="O217" i="4"/>
  <c r="Q216" i="4"/>
  <c r="N216" i="4"/>
  <c r="O212" i="4"/>
  <c r="R209" i="4"/>
  <c r="O209" i="4"/>
  <c r="Q208" i="4"/>
  <c r="N208" i="4"/>
  <c r="O204" i="4"/>
  <c r="L195" i="4"/>
  <c r="M195" i="4"/>
  <c r="Q195" i="4"/>
  <c r="L187" i="4"/>
  <c r="M187" i="4"/>
  <c r="Q187" i="4"/>
  <c r="L179" i="4"/>
  <c r="M179" i="4"/>
  <c r="Q179" i="4"/>
  <c r="R173" i="4"/>
  <c r="O173" i="4"/>
  <c r="R169" i="4"/>
  <c r="O169" i="4"/>
  <c r="L164" i="4"/>
  <c r="M164" i="4"/>
  <c r="Q164" i="4"/>
  <c r="N164" i="4"/>
  <c r="R161" i="4"/>
  <c r="O161" i="4"/>
  <c r="Q250" i="4"/>
  <c r="L227" i="4"/>
  <c r="M227" i="4"/>
  <c r="Q227" i="4"/>
  <c r="L219" i="4"/>
  <c r="M219" i="4"/>
  <c r="Q219" i="4"/>
  <c r="L211" i="4"/>
  <c r="M211" i="4"/>
  <c r="Q211" i="4"/>
  <c r="L203" i="4"/>
  <c r="M203" i="4"/>
  <c r="Q203" i="4"/>
  <c r="R197" i="4"/>
  <c r="O197" i="4"/>
  <c r="Q196" i="4"/>
  <c r="N196" i="4"/>
  <c r="R189" i="4"/>
  <c r="O189" i="4"/>
  <c r="Q188" i="4"/>
  <c r="N188" i="4"/>
  <c r="R181" i="4"/>
  <c r="O181" i="4"/>
  <c r="Q180" i="4"/>
  <c r="N180" i="4"/>
  <c r="R253" i="4"/>
  <c r="O266" i="4"/>
  <c r="O258" i="4"/>
  <c r="O254" i="4"/>
  <c r="L253" i="4"/>
  <c r="M253" i="4"/>
  <c r="L252" i="4"/>
  <c r="M252" i="4"/>
  <c r="L244" i="4"/>
  <c r="M244" i="4"/>
  <c r="L241" i="4"/>
  <c r="M241" i="4"/>
  <c r="O238" i="4"/>
  <c r="L237" i="4"/>
  <c r="M237" i="4"/>
  <c r="O234" i="4"/>
  <c r="L233" i="4"/>
  <c r="M233" i="4"/>
  <c r="R229" i="4"/>
  <c r="O229" i="4"/>
  <c r="Q228" i="4"/>
  <c r="N228" i="4"/>
  <c r="R221" i="4"/>
  <c r="O221" i="4"/>
  <c r="Q220" i="4"/>
  <c r="N220" i="4"/>
  <c r="R213" i="4"/>
  <c r="O213" i="4"/>
  <c r="Q212" i="4"/>
  <c r="N212" i="4"/>
  <c r="R205" i="4"/>
  <c r="O205" i="4"/>
  <c r="Q204" i="4"/>
  <c r="N204" i="4"/>
  <c r="L199" i="4"/>
  <c r="M199" i="4"/>
  <c r="Q199" i="4"/>
  <c r="L197" i="4"/>
  <c r="M197" i="4"/>
  <c r="L191" i="4"/>
  <c r="M191" i="4"/>
  <c r="Q191" i="4"/>
  <c r="L189" i="4"/>
  <c r="M189" i="4"/>
  <c r="L183" i="4"/>
  <c r="M183" i="4"/>
  <c r="Q183" i="4"/>
  <c r="L181" i="4"/>
  <c r="M181" i="4"/>
  <c r="L175" i="4"/>
  <c r="M175" i="4"/>
  <c r="Q175" i="4"/>
  <c r="L172" i="4"/>
  <c r="M172" i="4"/>
  <c r="Q172" i="4"/>
  <c r="N172" i="4"/>
  <c r="L168" i="4"/>
  <c r="M168" i="4"/>
  <c r="Q168" i="4"/>
  <c r="N168" i="4"/>
  <c r="R165" i="4"/>
  <c r="O165" i="4"/>
  <c r="L160" i="4"/>
  <c r="M160" i="4"/>
  <c r="Q160" i="4"/>
  <c r="N160" i="4"/>
  <c r="R157" i="4"/>
  <c r="O157" i="4"/>
  <c r="Q171" i="4"/>
  <c r="Q167" i="4"/>
  <c r="Q163" i="4"/>
  <c r="Q159" i="4"/>
  <c r="N156" i="4"/>
  <c r="Q155" i="4"/>
  <c r="O153" i="4"/>
  <c r="N152" i="4"/>
  <c r="Q151" i="4"/>
  <c r="O149" i="4"/>
  <c r="N148" i="4"/>
  <c r="Q147" i="4"/>
  <c r="O145" i="4"/>
  <c r="N144" i="4"/>
  <c r="Q143" i="4"/>
  <c r="O142" i="4"/>
  <c r="L141" i="4"/>
  <c r="M141" i="4"/>
  <c r="Q140" i="4"/>
  <c r="L140" i="4"/>
  <c r="M140" i="4"/>
  <c r="N139" i="4"/>
  <c r="O138" i="4"/>
  <c r="L137" i="4"/>
  <c r="M137" i="4"/>
  <c r="Q136" i="4"/>
  <c r="L136" i="4"/>
  <c r="M136" i="4"/>
  <c r="N135" i="4"/>
  <c r="O134" i="4"/>
  <c r="L133" i="4"/>
  <c r="M133" i="4"/>
  <c r="Q132" i="4"/>
  <c r="L132" i="4"/>
  <c r="M132" i="4"/>
  <c r="N131" i="4"/>
  <c r="O130" i="4"/>
  <c r="L129" i="4"/>
  <c r="M129" i="4"/>
  <c r="Q128" i="4"/>
  <c r="L128" i="4"/>
  <c r="M128" i="4"/>
  <c r="N127" i="4"/>
  <c r="O126" i="4"/>
  <c r="L125" i="4"/>
  <c r="M125" i="4"/>
  <c r="Q124" i="4"/>
  <c r="L124" i="4"/>
  <c r="M124" i="4"/>
  <c r="N123" i="4"/>
  <c r="O122" i="4"/>
  <c r="L121" i="4"/>
  <c r="M121" i="4"/>
  <c r="Q120" i="4"/>
  <c r="L120" i="4"/>
  <c r="M120" i="4"/>
  <c r="N119" i="4"/>
  <c r="O118" i="4"/>
  <c r="L117" i="4"/>
  <c r="M117" i="4"/>
  <c r="Q116" i="4"/>
  <c r="N115" i="4"/>
  <c r="O114" i="4"/>
  <c r="L113" i="4"/>
  <c r="M113" i="4"/>
  <c r="Q112" i="4"/>
  <c r="N111" i="4"/>
  <c r="O110" i="4"/>
  <c r="L109" i="4"/>
  <c r="M109" i="4"/>
  <c r="Q108" i="4"/>
  <c r="L107" i="4"/>
  <c r="M107" i="4"/>
  <c r="Q107" i="4"/>
  <c r="O103" i="4"/>
  <c r="L99" i="4"/>
  <c r="M99" i="4"/>
  <c r="Q99" i="4"/>
  <c r="O95" i="4"/>
  <c r="L91" i="4"/>
  <c r="M91" i="4"/>
  <c r="Q91" i="4"/>
  <c r="O87" i="4"/>
  <c r="L83" i="4"/>
  <c r="M83" i="4"/>
  <c r="Q83" i="4"/>
  <c r="O80" i="4"/>
  <c r="Q156" i="4"/>
  <c r="Q152" i="4"/>
  <c r="Q148" i="4"/>
  <c r="Q144" i="4"/>
  <c r="N142" i="4"/>
  <c r="L139" i="4"/>
  <c r="M139" i="4"/>
  <c r="N138" i="4"/>
  <c r="L135" i="4"/>
  <c r="M135" i="4"/>
  <c r="N134" i="4"/>
  <c r="N130" i="4"/>
  <c r="N126" i="4"/>
  <c r="L123" i="4"/>
  <c r="M123" i="4"/>
  <c r="N122" i="4"/>
  <c r="L119" i="4"/>
  <c r="M119" i="4"/>
  <c r="N118" i="4"/>
  <c r="N116" i="4"/>
  <c r="L115" i="4"/>
  <c r="M115" i="4"/>
  <c r="N114" i="4"/>
  <c r="N112" i="4"/>
  <c r="L111" i="4"/>
  <c r="M111" i="4"/>
  <c r="N110" i="4"/>
  <c r="N108" i="4"/>
  <c r="O104" i="4"/>
  <c r="R101" i="4"/>
  <c r="O101" i="4"/>
  <c r="Q100" i="4"/>
  <c r="N100" i="4"/>
  <c r="O96" i="4"/>
  <c r="R93" i="4"/>
  <c r="O93" i="4"/>
  <c r="Q92" i="4"/>
  <c r="N92" i="4"/>
  <c r="O88" i="4"/>
  <c r="R85" i="4"/>
  <c r="O85" i="4"/>
  <c r="Q84" i="4"/>
  <c r="N84" i="4"/>
  <c r="L79" i="4"/>
  <c r="M79" i="4"/>
  <c r="Q79" i="4"/>
  <c r="L76" i="4"/>
  <c r="M76" i="4"/>
  <c r="Q76" i="4"/>
  <c r="N76" i="4"/>
  <c r="R73" i="4"/>
  <c r="O73" i="4"/>
  <c r="Q131" i="4"/>
  <c r="Q127" i="4"/>
  <c r="L103" i="4"/>
  <c r="M103" i="4"/>
  <c r="Q103" i="4"/>
  <c r="L95" i="4"/>
  <c r="M95" i="4"/>
  <c r="Q95" i="4"/>
  <c r="L87" i="4"/>
  <c r="M87" i="4"/>
  <c r="Q87" i="4"/>
  <c r="R81" i="4"/>
  <c r="O81" i="4"/>
  <c r="Q80" i="4"/>
  <c r="N80" i="4"/>
  <c r="O111" i="4"/>
  <c r="R105" i="4"/>
  <c r="O105" i="4"/>
  <c r="Q104" i="4"/>
  <c r="N104" i="4"/>
  <c r="R97" i="4"/>
  <c r="O97" i="4"/>
  <c r="Q96" i="4"/>
  <c r="N96" i="4"/>
  <c r="R89" i="4"/>
  <c r="O89" i="4"/>
  <c r="Q88" i="4"/>
  <c r="N88" i="4"/>
  <c r="L81" i="4"/>
  <c r="M81" i="4"/>
  <c r="R77" i="4"/>
  <c r="O77" i="4"/>
  <c r="L72" i="4"/>
  <c r="M72" i="4"/>
  <c r="Q72" i="4"/>
  <c r="N72" i="4"/>
  <c r="Q75" i="4"/>
  <c r="Q71" i="4"/>
  <c r="O69" i="4"/>
  <c r="N68" i="4"/>
  <c r="Q67" i="4"/>
  <c r="O66" i="4"/>
  <c r="Q65" i="4"/>
  <c r="O62" i="4"/>
  <c r="Q61" i="4"/>
  <c r="O58" i="4"/>
  <c r="O54" i="4"/>
  <c r="O50" i="4"/>
  <c r="Q43" i="4"/>
  <c r="N43" i="4"/>
  <c r="N36" i="4"/>
  <c r="O36" i="4"/>
  <c r="L36" i="4"/>
  <c r="M36" i="4"/>
  <c r="Q36" i="4"/>
  <c r="R35" i="4"/>
  <c r="Q68" i="4"/>
  <c r="N44" i="4"/>
  <c r="L44" i="4"/>
  <c r="M44" i="4"/>
  <c r="Q44" i="4"/>
  <c r="R43" i="4"/>
  <c r="N40" i="4"/>
  <c r="L40" i="4"/>
  <c r="M40" i="4"/>
  <c r="Q40" i="4"/>
  <c r="R39" i="4"/>
  <c r="Q66" i="4"/>
  <c r="L66" i="4"/>
  <c r="M66" i="4"/>
  <c r="Q62" i="4"/>
  <c r="L62" i="4"/>
  <c r="M62" i="4"/>
  <c r="Q58" i="4"/>
  <c r="L58" i="4"/>
  <c r="M58" i="4"/>
  <c r="Q54" i="4"/>
  <c r="L54" i="4"/>
  <c r="M54" i="4"/>
  <c r="Q50" i="4"/>
  <c r="L50" i="4"/>
  <c r="M50" i="4"/>
  <c r="N28" i="4"/>
  <c r="O28" i="4"/>
  <c r="L28" i="4"/>
  <c r="M28" i="4"/>
  <c r="Q28" i="4"/>
  <c r="L48" i="4"/>
  <c r="M48" i="4"/>
  <c r="Q48" i="4"/>
  <c r="R46" i="4"/>
  <c r="O46" i="4"/>
  <c r="N32" i="4"/>
  <c r="O32" i="4"/>
  <c r="L32" i="4"/>
  <c r="M32" i="4"/>
  <c r="Q32" i="4"/>
  <c r="Q12" i="4"/>
  <c r="N12" i="4"/>
  <c r="O8" i="4"/>
  <c r="L45" i="4"/>
  <c r="M45" i="4"/>
  <c r="O42" i="4"/>
  <c r="L41" i="4"/>
  <c r="M41" i="4"/>
  <c r="N39" i="4"/>
  <c r="O38" i="4"/>
  <c r="L37" i="4"/>
  <c r="M37" i="4"/>
  <c r="O34" i="4"/>
  <c r="L33" i="4"/>
  <c r="M33" i="4"/>
  <c r="O30" i="4"/>
  <c r="L29" i="4"/>
  <c r="M29" i="4"/>
  <c r="N27" i="4"/>
  <c r="O26" i="4"/>
  <c r="L25" i="4"/>
  <c r="M25" i="4"/>
  <c r="Q24" i="4"/>
  <c r="L24" i="4"/>
  <c r="M24" i="4"/>
  <c r="N23" i="4"/>
  <c r="O22" i="4"/>
  <c r="L21" i="4"/>
  <c r="M21" i="4"/>
  <c r="Q20" i="4"/>
  <c r="L20" i="4"/>
  <c r="M20" i="4"/>
  <c r="N19" i="4"/>
  <c r="O18" i="4"/>
  <c r="L17" i="4"/>
  <c r="M17" i="4"/>
  <c r="Q16" i="4"/>
  <c r="L16" i="4"/>
  <c r="M16" i="4"/>
  <c r="L7" i="4"/>
  <c r="M7" i="4"/>
  <c r="Q7" i="4"/>
  <c r="R5" i="4"/>
  <c r="F7" i="3"/>
  <c r="O5" i="4"/>
  <c r="R9" i="4"/>
  <c r="O9" i="4"/>
  <c r="Q8" i="4"/>
  <c r="N8" i="4"/>
  <c r="B8" i="8"/>
  <c r="C10" i="8"/>
  <c r="B10" i="8"/>
  <c r="Q35" i="4"/>
  <c r="Q31" i="4"/>
  <c r="O24" i="4"/>
  <c r="O20" i="4"/>
  <c r="O16" i="4"/>
  <c r="Q15" i="4"/>
  <c r="L11" i="4"/>
  <c r="M11" i="4"/>
  <c r="Q11" i="4"/>
  <c r="L9" i="4"/>
  <c r="M9" i="4"/>
  <c r="L4" i="4"/>
  <c r="Q4" i="4"/>
  <c r="N4" i="4"/>
  <c r="F11" i="3"/>
  <c r="Q3" i="4"/>
  <c r="F12" i="3"/>
  <c r="B6" i="8"/>
  <c r="C12" i="8"/>
  <c r="B12" i="8"/>
  <c r="M4" i="4"/>
  <c r="F10" i="3"/>
  <c r="F4" i="3"/>
  <c r="F6" i="3"/>
  <c r="C14" i="8"/>
  <c r="B14" i="8"/>
  <c r="C16" i="8"/>
  <c r="B16" i="8"/>
</calcChain>
</file>

<file path=xl/comments1.xml><?xml version="1.0" encoding="utf-8"?>
<comments xmlns="http://schemas.openxmlformats.org/spreadsheetml/2006/main">
  <authors>
    <author>J-Marc Stoeffler</author>
  </authors>
  <commentList>
    <comment ref="B21" authorId="0">
      <text>
        <r>
          <rPr>
            <sz val="8"/>
            <color indexed="81"/>
            <rFont val="Tahoma"/>
            <charset val="1"/>
          </rPr>
          <t xml:space="preserve">
allez, il faut y croire !</t>
        </r>
      </text>
    </comment>
  </commentList>
</comments>
</file>

<file path=xl/comments2.xml><?xml version="1.0" encoding="utf-8"?>
<comments xmlns="http://schemas.openxmlformats.org/spreadsheetml/2006/main">
  <authors>
    <author>J-Marc Stoeffler</author>
    <author>Jean-Marc Stoeffler</author>
  </authors>
  <commentList>
    <comment ref="H1" authorId="0">
      <text>
        <r>
          <rPr>
            <sz val="8"/>
            <color indexed="81"/>
            <rFont val="Tahoma"/>
            <family val="2"/>
          </rPr>
          <t xml:space="preserve">
salaire annuel
+ primes et H.Sup</t>
        </r>
      </text>
    </comment>
    <comment ref="K1" authorId="0">
      <text>
        <r>
          <rPr>
            <sz val="8"/>
            <color indexed="81"/>
            <rFont val="Tahoma"/>
            <charset val="1"/>
          </rPr>
          <t xml:space="preserve">
ici = âge du salarié au 31 décembre de l'année en cours:
=DATEDIF(J2;"31/12";"y")
cette formule n'est pas documentée par Microsoft:
=DATEDIF(date_de_naissance;date_de_l'age;"y")
"y"signifie YEAR</t>
        </r>
      </text>
    </comment>
    <comment ref="L1" authorId="0">
      <text>
        <r>
          <rPr>
            <b/>
            <sz val="8"/>
            <color indexed="81"/>
            <rFont val="Tahoma"/>
            <charset val="1"/>
          </rPr>
          <t xml:space="preserve">
1) </t>
        </r>
        <r>
          <rPr>
            <sz val="8"/>
            <color indexed="81"/>
            <rFont val="Tahoma"/>
            <charset val="1"/>
          </rPr>
          <t xml:space="preserve">à compléter...
Utiliser l'opérateur de concaténation de texte :
</t>
        </r>
        <r>
          <rPr>
            <b/>
            <sz val="14"/>
            <color indexed="81"/>
            <rFont val="Tahoma"/>
            <family val="2"/>
          </rPr>
          <t xml:space="preserve">... &amp; ...
</t>
        </r>
        <r>
          <rPr>
            <b/>
            <sz val="8"/>
            <color indexed="81"/>
            <rFont val="Tahoma"/>
            <family val="2"/>
          </rPr>
          <t>2)</t>
        </r>
        <r>
          <rPr>
            <sz val="8"/>
            <color indexed="81"/>
            <rFont val="Tahoma"/>
            <family val="2"/>
          </rPr>
          <t xml:space="preserve"> appliquer sur </t>
        </r>
        <r>
          <rPr>
            <b/>
            <sz val="8"/>
            <color indexed="81"/>
            <rFont val="Tahoma"/>
            <family val="2"/>
          </rPr>
          <t>toute</t>
        </r>
        <r>
          <rPr>
            <sz val="8"/>
            <color indexed="81"/>
            <rFont val="Tahoma"/>
            <family val="2"/>
          </rPr>
          <t xml:space="preserve"> la colonne le 
Format &gt; Ccellule &gt;Alignement &gt; </t>
        </r>
        <r>
          <rPr>
            <sz val="12"/>
            <color indexed="81"/>
            <rFont val="Wingdings"/>
            <charset val="2"/>
          </rPr>
          <t>þ</t>
        </r>
        <r>
          <rPr>
            <sz val="8"/>
            <color indexed="81"/>
            <rFont val="Tahoma"/>
            <family val="2"/>
          </rPr>
          <t>ajustement</t>
        </r>
      </text>
    </comment>
    <comment ref="M1" authorId="0">
      <text>
        <r>
          <rPr>
            <b/>
            <sz val="8"/>
            <color indexed="81"/>
            <rFont val="Tahoma"/>
            <charset val="1"/>
          </rPr>
          <t xml:space="preserve">
chercher les homonymes 
avec la fonction </t>
        </r>
        <r>
          <rPr>
            <b/>
            <sz val="8"/>
            <color indexed="10"/>
            <rFont val="Tahoma"/>
            <family val="2"/>
          </rPr>
          <t>=NB.SI(...)</t>
        </r>
        <r>
          <rPr>
            <b/>
            <sz val="8"/>
            <color indexed="81"/>
            <rFont val="Tahoma"/>
            <charset val="1"/>
          </rPr>
          <t xml:space="preserve">
=</t>
        </r>
        <r>
          <rPr>
            <b/>
            <sz val="8"/>
            <color indexed="81"/>
            <rFont val="Tahoma"/>
            <family val="2"/>
          </rPr>
          <t>1 : pas d'homonyme
&gt;1 : homonyme</t>
        </r>
      </text>
    </comment>
    <comment ref="N1" authorId="0">
      <text>
        <r>
          <rPr>
            <b/>
            <sz val="8"/>
            <color indexed="81"/>
            <rFont val="Tahoma"/>
            <charset val="1"/>
          </rPr>
          <t xml:space="preserve">
chercher les doublons 
avec la fonction </t>
        </r>
        <r>
          <rPr>
            <b/>
            <sz val="8"/>
            <color indexed="10"/>
            <rFont val="Tahoma"/>
            <family val="2"/>
          </rPr>
          <t>=NB.SI(...)</t>
        </r>
        <r>
          <rPr>
            <b/>
            <sz val="8"/>
            <color indexed="81"/>
            <rFont val="Tahoma"/>
            <charset val="1"/>
          </rPr>
          <t xml:space="preserve">
=1   : pas dez doublon
&gt;1 : doublon (=erreur)</t>
        </r>
      </text>
    </comment>
    <comment ref="O1" authorId="0">
      <text>
        <r>
          <rPr>
            <b/>
            <sz val="8"/>
            <color indexed="81"/>
            <rFont val="Tahoma"/>
            <charset val="1"/>
          </rPr>
          <t>J-Marc Stoeffler:</t>
        </r>
        <r>
          <rPr>
            <sz val="8"/>
            <color indexed="81"/>
            <rFont val="Tahoma"/>
            <charset val="1"/>
          </rPr>
          <t xml:space="preserve">
vérifier que le nombre 
de caractères du matricule
 est toujours égal à 8
avec la fonction </t>
        </r>
        <r>
          <rPr>
            <b/>
            <sz val="8"/>
            <color indexed="10"/>
            <rFont val="Tahoma"/>
            <family val="2"/>
          </rPr>
          <t>=NBCAR()</t>
        </r>
      </text>
    </comment>
    <comment ref="B2" authorId="1">
      <text>
        <r>
          <rPr>
            <b/>
            <sz val="8"/>
            <color indexed="10"/>
            <rFont val="Verdana"/>
            <family val="2"/>
          </rPr>
          <t>Jean-Marc Stoeffler:  version 30 janvier 2011
http://www.DOUBLEVEZ.COM
~~~~~~~~~~~~~~~~~~~~~~~~~~~~~</t>
        </r>
        <r>
          <rPr>
            <b/>
            <sz val="8"/>
            <color indexed="81"/>
            <rFont val="Verdana"/>
            <family val="2"/>
          </rPr>
          <t xml:space="preserve">
</t>
        </r>
        <r>
          <rPr>
            <b/>
            <sz val="8"/>
            <color indexed="12"/>
            <rFont val="Verdana"/>
            <family val="2"/>
          </rPr>
          <t>tous les données sont fictives !</t>
        </r>
      </text>
    </comment>
    <comment ref="J2" authorId="0">
      <text>
        <r>
          <rPr>
            <sz val="8"/>
            <color indexed="81"/>
            <rFont val="Tahoma"/>
            <family val="2"/>
          </rPr>
          <t>exemple pour décaler la date de 2 ans :
=DATE(ANNEE(J2)+2;MOIS(J2);JOUR(J2))</t>
        </r>
      </text>
    </comment>
    <comment ref="A29" authorId="0">
      <text>
        <r>
          <rPr>
            <b/>
            <sz val="8"/>
            <color indexed="9"/>
            <rFont val="Tahoma"/>
            <family val="2"/>
          </rPr>
          <t>J-Marc Stoeffler:
bravo : vous avez trouvé le doublon !</t>
        </r>
        <r>
          <rPr>
            <sz val="8"/>
            <color indexed="9"/>
            <rFont val="Tahoma"/>
            <family val="2"/>
          </rPr>
          <t xml:space="preserve">
erreur de saisie à corriger -&gt; le bon matricule est 
BERD5123</t>
        </r>
      </text>
    </comment>
    <comment ref="A252" authorId="0">
      <text>
        <r>
          <rPr>
            <b/>
            <sz val="8"/>
            <color indexed="81"/>
            <rFont val="Tahoma"/>
            <charset val="1"/>
          </rPr>
          <t>J-Marc Stoeffler:</t>
        </r>
        <r>
          <rPr>
            <sz val="8"/>
            <color indexed="81"/>
            <rFont val="Tahoma"/>
            <charset val="1"/>
          </rPr>
          <t xml:space="preserve">
erreur de saisie : matricule correct </t>
        </r>
        <r>
          <rPr>
            <b/>
            <sz val="8"/>
            <color indexed="81"/>
            <rFont val="Tahoma"/>
            <family val="2"/>
          </rPr>
          <t>JMST7049</t>
        </r>
      </text>
    </comment>
    <comment ref="A264" authorId="0">
      <text>
        <r>
          <rPr>
            <b/>
            <sz val="8"/>
            <color indexed="81"/>
            <rFont val="Tahoma"/>
            <charset val="1"/>
          </rPr>
          <t>J-Marc Stoeffler:</t>
        </r>
        <r>
          <rPr>
            <sz val="8"/>
            <color indexed="81"/>
            <rFont val="Tahoma"/>
            <charset val="1"/>
          </rPr>
          <t xml:space="preserve">
matricule de JMS</t>
        </r>
      </text>
    </comment>
    <comment ref="H264" authorId="0">
      <text>
        <r>
          <rPr>
            <b/>
            <sz val="8"/>
            <color indexed="17"/>
            <rFont val="Tahoma"/>
            <family val="2"/>
          </rPr>
          <t xml:space="preserve">
</t>
        </r>
        <r>
          <rPr>
            <sz val="8"/>
            <color indexed="17"/>
            <rFont val="Tahoma"/>
            <family val="2"/>
          </rPr>
          <t xml:space="preserve">
salaire
entiérement fictif (!)</t>
        </r>
      </text>
    </comment>
    <comment ref="B275" authorId="0">
      <text>
        <r>
          <rPr>
            <b/>
            <sz val="8"/>
            <color indexed="81"/>
            <rFont val="Tahoma"/>
            <charset val="1"/>
          </rPr>
          <t>J-Marc Stoeffler: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J-Marc Stoeffler</author>
  </authors>
  <commentList>
    <comment ref="D1" authorId="0">
      <text>
        <r>
          <rPr>
            <b/>
            <sz val="8"/>
            <color indexed="81"/>
            <rFont val="Tahoma"/>
            <charset val="1"/>
          </rPr>
          <t xml:space="preserve">J-Marc Stoeffler:
</t>
        </r>
        <r>
          <rPr>
            <sz val="8"/>
            <color indexed="81"/>
            <rFont val="Tahoma"/>
            <charset val="1"/>
          </rPr>
          <t xml:space="preserve">calcul à partir du début et de la durée,
lorsqu'elle sera établie en colonne </t>
        </r>
        <r>
          <rPr>
            <b/>
            <sz val="8"/>
            <color indexed="81"/>
            <rFont val="Tahoma"/>
            <family val="2"/>
          </rPr>
          <t>E</t>
        </r>
      </text>
    </comment>
    <comment ref="E1" authorId="0">
      <text>
        <r>
          <rPr>
            <b/>
            <sz val="8"/>
            <color indexed="81"/>
            <rFont val="Tahoma"/>
            <charset val="1"/>
          </rPr>
          <t>J-Marc Stoeffler:</t>
        </r>
        <r>
          <rPr>
            <sz val="8"/>
            <color indexed="81"/>
            <rFont val="Tahoma"/>
            <charset val="1"/>
          </rPr>
          <t xml:space="preserve">
à compléter par une rechercheV sur la feuille jaune</t>
        </r>
      </text>
    </comment>
    <comment ref="G1" authorId="0">
      <text>
        <r>
          <rPr>
            <b/>
            <sz val="8"/>
            <color indexed="81"/>
            <rFont val="Tahoma"/>
            <charset val="1"/>
          </rPr>
          <t>J-Marc Stoeffler:</t>
        </r>
        <r>
          <rPr>
            <sz val="8"/>
            <color indexed="81"/>
            <rFont val="Tahoma"/>
            <charset val="1"/>
          </rPr>
          <t xml:space="preserve">
RechercheV sur la Base de Données des salariés</t>
        </r>
      </text>
    </comment>
    <comment ref="J1" authorId="0">
      <text>
        <r>
          <rPr>
            <b/>
            <sz val="8"/>
            <color indexed="81"/>
            <rFont val="Tahoma"/>
            <charset val="1"/>
          </rPr>
          <t xml:space="preserve">
nombre de sessions auxquelles participe chaque salarié</t>
        </r>
      </text>
    </comment>
    <comment ref="I2" authorId="0">
      <text>
        <r>
          <rPr>
            <b/>
            <sz val="8"/>
            <color indexed="81"/>
            <rFont val="Tahoma"/>
            <charset val="1"/>
          </rPr>
          <t>J-Marc Stoeffler:</t>
        </r>
        <r>
          <rPr>
            <sz val="8"/>
            <color indexed="81"/>
            <rFont val="Tahoma"/>
            <charset val="1"/>
          </rPr>
          <t xml:space="preserve">
pensez au format date...</t>
        </r>
      </text>
    </comment>
  </commentList>
</comments>
</file>

<file path=xl/comments4.xml><?xml version="1.0" encoding="utf-8"?>
<comments xmlns="http://schemas.openxmlformats.org/spreadsheetml/2006/main">
  <authors>
    <author>J-Marc Stoeffler</author>
  </authors>
  <commentList>
    <comment ref="E2" authorId="0">
      <text>
        <r>
          <rPr>
            <b/>
            <sz val="8"/>
            <color indexed="81"/>
            <rFont val="Tahoma"/>
            <charset val="1"/>
          </rPr>
          <t>J-Marc Stoeffler:</t>
        </r>
        <r>
          <rPr>
            <sz val="8"/>
            <color indexed="81"/>
            <rFont val="Tahoma"/>
            <charset val="1"/>
          </rPr>
          <t xml:space="preserve">
à compléter avec la formule =NB.SI() et 
les données du </t>
        </r>
        <r>
          <rPr>
            <b/>
            <sz val="8"/>
            <color indexed="81"/>
            <rFont val="Tahoma"/>
            <family val="2"/>
          </rPr>
          <t>suivi de formation</t>
        </r>
      </text>
    </comment>
    <comment ref="F2" authorId="0">
      <text>
        <r>
          <rPr>
            <b/>
            <sz val="8"/>
            <color indexed="81"/>
            <rFont val="Tahoma"/>
            <charset val="1"/>
          </rPr>
          <t>J-Marc Stoeffler:</t>
        </r>
        <r>
          <rPr>
            <sz val="8"/>
            <color indexed="81"/>
            <rFont val="Tahoma"/>
            <charset val="1"/>
          </rPr>
          <t xml:space="preserve">
calcul simple avec les données de gauche</t>
        </r>
      </text>
    </comment>
    <comment ref="G2" authorId="0">
      <text>
        <r>
          <rPr>
            <b/>
            <sz val="8"/>
            <color indexed="81"/>
            <rFont val="Tahoma"/>
            <charset val="1"/>
          </rPr>
          <t>J-Marc Stoeffler:</t>
        </r>
        <r>
          <rPr>
            <sz val="8"/>
            <color indexed="81"/>
            <rFont val="Tahoma"/>
            <charset val="1"/>
          </rPr>
          <t xml:space="preserve">
idem colonne de gauche 
mais avec la fonction 
</t>
        </r>
        <r>
          <rPr>
            <b/>
            <sz val="8"/>
            <color indexed="10"/>
            <rFont val="System"/>
            <family val="2"/>
          </rPr>
          <t>=SOMME.SI(...  ; ...  ;  ...)</t>
        </r>
        <r>
          <rPr>
            <sz val="8"/>
            <color indexed="81"/>
            <rFont val="Tahoma"/>
            <charset val="1"/>
          </rPr>
          <t xml:space="preserve">
lorsque la feuille Suivi Formations est complétées.
</t>
        </r>
      </text>
    </comment>
  </commentList>
</comments>
</file>

<file path=xl/comments5.xml><?xml version="1.0" encoding="utf-8"?>
<comments xmlns="http://schemas.openxmlformats.org/spreadsheetml/2006/main">
  <authors>
    <author>J-Marc Stoeffler</author>
    <author>Jean-Marc Stoeffler</author>
  </authors>
  <commentList>
    <comment ref="A1" authorId="0">
      <text>
        <r>
          <rPr>
            <b/>
            <sz val="8"/>
            <color indexed="81"/>
            <rFont val="Tahoma"/>
            <charset val="1"/>
          </rPr>
          <t>sheet to be hide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H1" authorId="0">
      <text>
        <r>
          <rPr>
            <sz val="8"/>
            <color indexed="81"/>
            <rFont val="Tahoma"/>
            <family val="2"/>
          </rPr>
          <t xml:space="preserve">
salaire annuel
+ primes et H.Sup</t>
        </r>
      </text>
    </comment>
    <comment ref="K1" authorId="0">
      <text>
        <r>
          <rPr>
            <sz val="8"/>
            <color indexed="81"/>
            <rFont val="Tahoma"/>
            <charset val="1"/>
          </rPr>
          <t xml:space="preserve">
ici = âge du salarié au 31 décembre de l'année en cours:
=DATEDIF(J2;"31/12";"y")
cette formule n'est pas documentée par Microsoft:
=DATEDIF(date_de_naissance;date_de_l'age;"y")
"y"signifie YEAR</t>
        </r>
      </text>
    </comment>
    <comment ref="B2" authorId="1">
      <text>
        <r>
          <rPr>
            <b/>
            <sz val="8"/>
            <color indexed="10"/>
            <rFont val="Verdana"/>
            <family val="2"/>
          </rPr>
          <t>Jean-Marc Stoeffler:  octobre 2008
http://www.DOUBLEVEZ.COM
~~~~~~~~~~~~~~~~~~~~~~~~~~~~~</t>
        </r>
        <r>
          <rPr>
            <b/>
            <sz val="8"/>
            <color indexed="81"/>
            <rFont val="Verdana"/>
            <family val="2"/>
          </rPr>
          <t xml:space="preserve">
</t>
        </r>
        <r>
          <rPr>
            <b/>
            <sz val="8"/>
            <color indexed="12"/>
            <rFont val="Verdana"/>
            <family val="2"/>
          </rPr>
          <t>tous les données sont fictives</t>
        </r>
      </text>
    </comment>
    <comment ref="J2" authorId="0">
      <text>
        <r>
          <rPr>
            <sz val="8"/>
            <color indexed="81"/>
            <rFont val="Tahoma"/>
            <family val="2"/>
          </rPr>
          <t>exemple ajuster la date :
=DATE(ANNEE(J2)+2;MOIS(J2);JOUR(J2))</t>
        </r>
      </text>
    </comment>
  </commentList>
</comments>
</file>

<file path=xl/sharedStrings.xml><?xml version="1.0" encoding="utf-8"?>
<sst xmlns="http://schemas.openxmlformats.org/spreadsheetml/2006/main" count="2338" uniqueCount="949">
  <si>
    <t>NOM</t>
  </si>
  <si>
    <t>PRENOM</t>
  </si>
  <si>
    <t>TEL</t>
  </si>
  <si>
    <t>Qualification</t>
  </si>
  <si>
    <t>SITE</t>
  </si>
  <si>
    <t>PIECE</t>
  </si>
  <si>
    <t>SALAIRE</t>
  </si>
  <si>
    <t>sexe</t>
  </si>
  <si>
    <t>date de naisssance</t>
  </si>
  <si>
    <t>ABENHAÏM</t>
  </si>
  <si>
    <t>MYHA5660</t>
  </si>
  <si>
    <t>1-agent</t>
  </si>
  <si>
    <t>Paris</t>
  </si>
  <si>
    <t>pièce 58</t>
  </si>
  <si>
    <t>femme</t>
  </si>
  <si>
    <t>ABSCHEN</t>
  </si>
  <si>
    <t>Jean</t>
  </si>
  <si>
    <t>JUJA7577</t>
  </si>
  <si>
    <t>2-maitrise</t>
  </si>
  <si>
    <t>pièce 74</t>
  </si>
  <si>
    <t>homme</t>
  </si>
  <si>
    <t>ADAMO</t>
  </si>
  <si>
    <t>Stéphane</t>
  </si>
  <si>
    <t>STWA6754</t>
  </si>
  <si>
    <t>3-cadre</t>
  </si>
  <si>
    <t>pièce 73</t>
  </si>
  <si>
    <t>AGAPOF</t>
  </si>
  <si>
    <t>Marion</t>
  </si>
  <si>
    <t>MOXA8674</t>
  </si>
  <si>
    <t>Nice</t>
  </si>
  <si>
    <t>pièce 109</t>
  </si>
  <si>
    <t>ALEMBERT</t>
  </si>
  <si>
    <t>Olivier</t>
  </si>
  <si>
    <t>OKHA7400</t>
  </si>
  <si>
    <t>pièce 134</t>
  </si>
  <si>
    <t>AMELLAL</t>
  </si>
  <si>
    <t>Henri</t>
  </si>
  <si>
    <t>HXFA5611</t>
  </si>
  <si>
    <t>pièce 104</t>
  </si>
  <si>
    <t>Marc</t>
  </si>
  <si>
    <t>pièce 232</t>
  </si>
  <si>
    <t>Viviane</t>
  </si>
  <si>
    <t>VYKA6766</t>
  </si>
  <si>
    <t>Strasbourg</t>
  </si>
  <si>
    <t>pièce 80</t>
  </si>
  <si>
    <t>ANGONIN</t>
  </si>
  <si>
    <t>Jean-Pierre</t>
  </si>
  <si>
    <t>JTNA6125</t>
  </si>
  <si>
    <t>pièce 70</t>
  </si>
  <si>
    <t>AZOURA</t>
  </si>
  <si>
    <t>Marie-France</t>
  </si>
  <si>
    <t>MWCA6264</t>
  </si>
  <si>
    <t>AZRIA</t>
  </si>
  <si>
    <t>Maryse</t>
  </si>
  <si>
    <t>MJXA6545</t>
  </si>
  <si>
    <t>pièce 233</t>
  </si>
  <si>
    <t>BACH</t>
  </si>
  <si>
    <t>Sylvie</t>
  </si>
  <si>
    <t>SLJB6306</t>
  </si>
  <si>
    <t>pièce 90</t>
  </si>
  <si>
    <t>BAH</t>
  </si>
  <si>
    <t>Paule</t>
  </si>
  <si>
    <t>PBXB6056</t>
  </si>
  <si>
    <t>pièce 131</t>
  </si>
  <si>
    <t>BARNAUD</t>
  </si>
  <si>
    <t>Janine</t>
  </si>
  <si>
    <t>JQAB5530</t>
  </si>
  <si>
    <t>BARRACHINA</t>
  </si>
  <si>
    <t>Monique</t>
  </si>
  <si>
    <t>MCEB7242</t>
  </si>
  <si>
    <t>pièce 35</t>
  </si>
  <si>
    <t>BARRANDON</t>
  </si>
  <si>
    <t>Stéphanie</t>
  </si>
  <si>
    <t>SLFB8536</t>
  </si>
  <si>
    <t>pièce 34</t>
  </si>
  <si>
    <t>BASS</t>
  </si>
  <si>
    <t>Thierry</t>
  </si>
  <si>
    <t>TBJB6446</t>
  </si>
  <si>
    <t>BAUDET</t>
  </si>
  <si>
    <t>Arlette</t>
  </si>
  <si>
    <t>ANTB6715</t>
  </si>
  <si>
    <t>pièce 91</t>
  </si>
  <si>
    <t>Michele</t>
  </si>
  <si>
    <t>MIVB7134</t>
  </si>
  <si>
    <t>pièce 96</t>
  </si>
  <si>
    <t>BEAUDEAU</t>
  </si>
  <si>
    <t>Gérard</t>
  </si>
  <si>
    <t>GLFB8131</t>
  </si>
  <si>
    <t>pièce 212</t>
  </si>
  <si>
    <t>BEAUMIER</t>
  </si>
  <si>
    <t>Isabelle</t>
  </si>
  <si>
    <t>ISKB7122</t>
  </si>
  <si>
    <t>pièce 17</t>
  </si>
  <si>
    <t>BEDO</t>
  </si>
  <si>
    <t>JQDB8360</t>
  </si>
  <si>
    <t>pièce 219</t>
  </si>
  <si>
    <t>BEETHOVEN</t>
  </si>
  <si>
    <t>MRTB6165</t>
  </si>
  <si>
    <t>BENHAMOU</t>
  </si>
  <si>
    <t>Pauline</t>
  </si>
  <si>
    <t>JFIB7352</t>
  </si>
  <si>
    <t>BENSIMHON</t>
  </si>
  <si>
    <t>Pascal</t>
  </si>
  <si>
    <t>PQWB6377</t>
  </si>
  <si>
    <t>BENSIMON</t>
  </si>
  <si>
    <t>Elisabeth</t>
  </si>
  <si>
    <t>ERUB5334</t>
  </si>
  <si>
    <t>BÉRAUD</t>
  </si>
  <si>
    <t>Nathalie</t>
  </si>
  <si>
    <t>NYSB7206</t>
  </si>
  <si>
    <t>pièce 245</t>
  </si>
  <si>
    <t>BERDUGO</t>
  </si>
  <si>
    <t>Bernadette</t>
  </si>
  <si>
    <t>pièce 64</t>
  </si>
  <si>
    <t>BERTOLO</t>
  </si>
  <si>
    <t>Claudie</t>
  </si>
  <si>
    <t>CESB5072</t>
  </si>
  <si>
    <t>pièce 238</t>
  </si>
  <si>
    <t>BERTRAND</t>
  </si>
  <si>
    <t>Roger</t>
  </si>
  <si>
    <t>RYGB6744</t>
  </si>
  <si>
    <t>BIDAULT</t>
  </si>
  <si>
    <t>Marie-Reine</t>
  </si>
  <si>
    <t>MROB4443</t>
  </si>
  <si>
    <t>BINET</t>
  </si>
  <si>
    <t>Emmanuel</t>
  </si>
  <si>
    <t>EUUB6671</t>
  </si>
  <si>
    <t>pièce 55</t>
  </si>
  <si>
    <t>OTHB8402</t>
  </si>
  <si>
    <t>SAINT DE FLER</t>
  </si>
  <si>
    <t>Théo</t>
  </si>
  <si>
    <t>JMS7049</t>
  </si>
  <si>
    <t>4-cadre supérieur</t>
  </si>
  <si>
    <t>pièce 226</t>
  </si>
  <si>
    <t>BLANCHOT</t>
  </si>
  <si>
    <t>Guy</t>
  </si>
  <si>
    <t>GYPB5625</t>
  </si>
  <si>
    <t>pièce 78</t>
  </si>
  <si>
    <t>BOLLO</t>
  </si>
  <si>
    <t>René</t>
  </si>
  <si>
    <t>RXXB7135</t>
  </si>
  <si>
    <t>pièce 107</t>
  </si>
  <si>
    <t>BONNAY</t>
  </si>
  <si>
    <t>Céline</t>
  </si>
  <si>
    <t>CKCB8576</t>
  </si>
  <si>
    <t>BOUCHET</t>
  </si>
  <si>
    <t>Audrey</t>
  </si>
  <si>
    <t>AJDB8746</t>
  </si>
  <si>
    <t>Micheline</t>
  </si>
  <si>
    <t>MISB6160</t>
  </si>
  <si>
    <t>BOUDART</t>
  </si>
  <si>
    <t>Orianne</t>
  </si>
  <si>
    <t>OKVB8647</t>
  </si>
  <si>
    <t>pièce SEC</t>
  </si>
  <si>
    <t>BOULLICAUD</t>
  </si>
  <si>
    <t>Paul</t>
  </si>
  <si>
    <t>PMFB7433</t>
  </si>
  <si>
    <t>BOUN</t>
  </si>
  <si>
    <t>Jeanine</t>
  </si>
  <si>
    <t>JANB6264</t>
  </si>
  <si>
    <t>BOUSLAH</t>
  </si>
  <si>
    <t>Fabien</t>
  </si>
  <si>
    <t>FJOB6070</t>
  </si>
  <si>
    <t>pièce 216</t>
  </si>
  <si>
    <t>Elsa</t>
  </si>
  <si>
    <t>JMSD7544</t>
  </si>
  <si>
    <t>pièce 224</t>
  </si>
  <si>
    <t>BOVERO</t>
  </si>
  <si>
    <t>Gilbert</t>
  </si>
  <si>
    <t>GTAB6410</t>
  </si>
  <si>
    <t>BRELEUR</t>
  </si>
  <si>
    <t>Christophe</t>
  </si>
  <si>
    <t>CGIB8632</t>
  </si>
  <si>
    <t>BRON</t>
  </si>
  <si>
    <t>Geneviève</t>
  </si>
  <si>
    <t>GBCB6754</t>
  </si>
  <si>
    <t>BRUNET</t>
  </si>
  <si>
    <t>Murielle</t>
  </si>
  <si>
    <t>MPNB8133</t>
  </si>
  <si>
    <t>BSIRI</t>
  </si>
  <si>
    <t>Marie-Rose</t>
  </si>
  <si>
    <t>MCAB7007</t>
  </si>
  <si>
    <t>pièce 67</t>
  </si>
  <si>
    <t>CAILLOT</t>
  </si>
  <si>
    <t>Martine</t>
  </si>
  <si>
    <t>MRVC6701</t>
  </si>
  <si>
    <t>CALVET</t>
  </si>
  <si>
    <t>Chrystel</t>
  </si>
  <si>
    <t>CRSC7607</t>
  </si>
  <si>
    <t>CAMELOT</t>
  </si>
  <si>
    <t>Cédric</t>
  </si>
  <si>
    <t>CPQC8256</t>
  </si>
  <si>
    <t>Lille</t>
  </si>
  <si>
    <t>secrétariat</t>
  </si>
  <si>
    <t>CARRERA</t>
  </si>
  <si>
    <t>Victor</t>
  </si>
  <si>
    <t>VLQC5335</t>
  </si>
  <si>
    <t>pièce 129</t>
  </si>
  <si>
    <t>Quentin</t>
  </si>
  <si>
    <t>pièce 222</t>
  </si>
  <si>
    <t>CHAMBLAS</t>
  </si>
  <si>
    <t>PMKC7404</t>
  </si>
  <si>
    <t>CHARDON</t>
  </si>
  <si>
    <t>Camille</t>
  </si>
  <si>
    <t>CSPC8224</t>
  </si>
  <si>
    <t>CHAUBEAU</t>
  </si>
  <si>
    <t>Louis</t>
  </si>
  <si>
    <t>LIJC8646</t>
  </si>
  <si>
    <t>pièce 83</t>
  </si>
  <si>
    <t>CHAVES</t>
  </si>
  <si>
    <t>TIVC7641</t>
  </si>
  <si>
    <t>pièce 51</t>
  </si>
  <si>
    <t>CHEHMAT</t>
  </si>
  <si>
    <t>Jocelyne</t>
  </si>
  <si>
    <t>JTDC5252</t>
  </si>
  <si>
    <t>CHI</t>
  </si>
  <si>
    <t>Nicole</t>
  </si>
  <si>
    <t>NGEC6534</t>
  </si>
  <si>
    <t>JOLIBOIS</t>
  </si>
  <si>
    <t>MYJJ7555</t>
  </si>
  <si>
    <t>pièce 95</t>
  </si>
  <si>
    <t>CHRISTOPHE</t>
  </si>
  <si>
    <t>Laetitia</t>
  </si>
  <si>
    <t>CLAVERIE</t>
  </si>
  <si>
    <t>CQCC6720</t>
  </si>
  <si>
    <t>COBHEN</t>
  </si>
  <si>
    <t>Gaylor</t>
  </si>
  <si>
    <t>GADC8337</t>
  </si>
  <si>
    <t>COHEN</t>
  </si>
  <si>
    <t>Christian</t>
  </si>
  <si>
    <t>CXGC7710</t>
  </si>
  <si>
    <t>COMTE</t>
  </si>
  <si>
    <t>Martin</t>
  </si>
  <si>
    <t>MOMC7014</t>
  </si>
  <si>
    <t>pièce 110</t>
  </si>
  <si>
    <t>CORBET</t>
  </si>
  <si>
    <t>PTLC8562</t>
  </si>
  <si>
    <t>COUDERC</t>
  </si>
  <si>
    <t>Marie-Louise</t>
  </si>
  <si>
    <t>MYSC6155</t>
  </si>
  <si>
    <t>pièce 97</t>
  </si>
  <si>
    <t>COUGET</t>
  </si>
  <si>
    <t>Delphine</t>
  </si>
  <si>
    <t>DYGC7021</t>
  </si>
  <si>
    <t>pièce 66</t>
  </si>
  <si>
    <t>GEIL</t>
  </si>
  <si>
    <t>Dominique</t>
  </si>
  <si>
    <t>DNJG6516</t>
  </si>
  <si>
    <t>CROMBEZ</t>
  </si>
  <si>
    <t>Nadia</t>
  </si>
  <si>
    <t>NRAC8563</t>
  </si>
  <si>
    <t>CUCIT</t>
  </si>
  <si>
    <t>MVNC7632</t>
  </si>
  <si>
    <t>CYMBALIST</t>
  </si>
  <si>
    <t>CYVC6773</t>
  </si>
  <si>
    <t>pièce 118</t>
  </si>
  <si>
    <t>DAMBSKI</t>
  </si>
  <si>
    <t>RJTD6541</t>
  </si>
  <si>
    <t>pièce 14</t>
  </si>
  <si>
    <t>DANIEL</t>
  </si>
  <si>
    <t>MVOD7617</t>
  </si>
  <si>
    <t>pièce 255</t>
  </si>
  <si>
    <t>DEDIEU</t>
  </si>
  <si>
    <t>Vanessa</t>
  </si>
  <si>
    <t>VDJD8315</t>
  </si>
  <si>
    <t>DEFRANCE</t>
  </si>
  <si>
    <t>Eliette</t>
  </si>
  <si>
    <t>EQDD5640</t>
  </si>
  <si>
    <t>DEIXONNE</t>
  </si>
  <si>
    <t>Nadine</t>
  </si>
  <si>
    <t>NQRD6661</t>
  </si>
  <si>
    <t>pièce 133</t>
  </si>
  <si>
    <t>DELAMARRE</t>
  </si>
  <si>
    <t>Jean-Luc</t>
  </si>
  <si>
    <t>JHLD7172</t>
  </si>
  <si>
    <t>FEBVRE</t>
  </si>
  <si>
    <t>Denis</t>
  </si>
  <si>
    <t>DEOF6271</t>
  </si>
  <si>
    <t>DENIS</t>
  </si>
  <si>
    <t>Claudine</t>
  </si>
  <si>
    <t>CAND6545</t>
  </si>
  <si>
    <t>pièce 136</t>
  </si>
  <si>
    <t>DESHAYES</t>
  </si>
  <si>
    <t>IXID6657</t>
  </si>
  <si>
    <t>pièce 138</t>
  </si>
  <si>
    <t>DESROSES</t>
  </si>
  <si>
    <t>MLQD7466</t>
  </si>
  <si>
    <t>DESTAIN</t>
  </si>
  <si>
    <t>Roseline</t>
  </si>
  <si>
    <t>RJND6600</t>
  </si>
  <si>
    <t>D'HÉROUVILLE</t>
  </si>
  <si>
    <t>Yolande</t>
  </si>
  <si>
    <t>YKKD5702</t>
  </si>
  <si>
    <t>pièce 53</t>
  </si>
  <si>
    <t>DI</t>
  </si>
  <si>
    <t>NXCD6257</t>
  </si>
  <si>
    <t>pièce 206</t>
  </si>
  <si>
    <t>DONG</t>
  </si>
  <si>
    <t>LIVD8556</t>
  </si>
  <si>
    <t>DORLEANS</t>
  </si>
  <si>
    <t>François-Xavier</t>
  </si>
  <si>
    <t>JMSD4700</t>
  </si>
  <si>
    <t>pièce 211</t>
  </si>
  <si>
    <t>Jérémie</t>
  </si>
  <si>
    <t>JMSP8176</t>
  </si>
  <si>
    <t>pièce 229</t>
  </si>
  <si>
    <t>DOUCOURE</t>
  </si>
  <si>
    <t>Sébastien</t>
  </si>
  <si>
    <t>SXND8105</t>
  </si>
  <si>
    <t>pièce 115</t>
  </si>
  <si>
    <t>DUPRÉ</t>
  </si>
  <si>
    <t>Sophie</t>
  </si>
  <si>
    <t>SPRD5631</t>
  </si>
  <si>
    <t>pièce 62</t>
  </si>
  <si>
    <t>DUROC</t>
  </si>
  <si>
    <t>Annie</t>
  </si>
  <si>
    <t>AVGD5737</t>
  </si>
  <si>
    <t>EGREVE</t>
  </si>
  <si>
    <t>Aymeric</t>
  </si>
  <si>
    <t>JLVD8341</t>
  </si>
  <si>
    <t>pièce 221</t>
  </si>
  <si>
    <t>RAMBEAUD</t>
  </si>
  <si>
    <t>CWER6730</t>
  </si>
  <si>
    <t>pièce 93</t>
  </si>
  <si>
    <t>EL KAABI</t>
  </si>
  <si>
    <t>NGNE6540</t>
  </si>
  <si>
    <t>pièce 56</t>
  </si>
  <si>
    <t>FALZON</t>
  </si>
  <si>
    <t>Patricia</t>
  </si>
  <si>
    <t>PJGF6611</t>
  </si>
  <si>
    <t>pièce 22</t>
  </si>
  <si>
    <t>FARIDI</t>
  </si>
  <si>
    <t>MMOF6157</t>
  </si>
  <si>
    <t>FAUCHEUX</t>
  </si>
  <si>
    <t>Michel</t>
  </si>
  <si>
    <t>MSWF6234</t>
  </si>
  <si>
    <t>pièce 220</t>
  </si>
  <si>
    <t>FAUQUIER</t>
  </si>
  <si>
    <t>Mireille</t>
  </si>
  <si>
    <t>MKYF5727</t>
  </si>
  <si>
    <t>pièce 241</t>
  </si>
  <si>
    <t>FAVRE</t>
  </si>
  <si>
    <t>Dany</t>
  </si>
  <si>
    <t>DBPF5706</t>
  </si>
  <si>
    <t>pièce 60</t>
  </si>
  <si>
    <t>VANNAXAY</t>
  </si>
  <si>
    <t>Francis</t>
  </si>
  <si>
    <t>FBJV6135</t>
  </si>
  <si>
    <t>FEDON</t>
  </si>
  <si>
    <t>Marie-Claude</t>
  </si>
  <si>
    <t>MFOF5566</t>
  </si>
  <si>
    <t>pièce 132</t>
  </si>
  <si>
    <t>FERNANDEZ</t>
  </si>
  <si>
    <t>Yvette</t>
  </si>
  <si>
    <t>YSPF6735</t>
  </si>
  <si>
    <t>CHICHE</t>
  </si>
  <si>
    <t>Vincent</t>
  </si>
  <si>
    <t>VVJC6063</t>
  </si>
  <si>
    <t>FERRAND</t>
  </si>
  <si>
    <t>SDSF8642</t>
  </si>
  <si>
    <t>FILLEAU</t>
  </si>
  <si>
    <t>SDDF6635</t>
  </si>
  <si>
    <t>FITOUSSI</t>
  </si>
  <si>
    <t>Samuel</t>
  </si>
  <si>
    <t>SBCF6227</t>
  </si>
  <si>
    <t>FOURNOL</t>
  </si>
  <si>
    <t>NIAF7617</t>
  </si>
  <si>
    <t>FRANÇOIS</t>
  </si>
  <si>
    <t>Anne-Sophie</t>
  </si>
  <si>
    <t>AMHF8047</t>
  </si>
  <si>
    <t>pièce S R</t>
  </si>
  <si>
    <t>FRETTE</t>
  </si>
  <si>
    <t>CNIF7674</t>
  </si>
  <si>
    <t>ONG</t>
  </si>
  <si>
    <t>Daniel</t>
  </si>
  <si>
    <t>DOSO6011</t>
  </si>
  <si>
    <t>FREYSSINET</t>
  </si>
  <si>
    <t>Ludovic</t>
  </si>
  <si>
    <t>JMSF8440</t>
  </si>
  <si>
    <t>pièce 227</t>
  </si>
  <si>
    <t>Maud</t>
  </si>
  <si>
    <t>JMSF8414</t>
  </si>
  <si>
    <t>pièce 225</t>
  </si>
  <si>
    <t>FRISA</t>
  </si>
  <si>
    <t>Brigitte</t>
  </si>
  <si>
    <t>BMFF7426</t>
  </si>
  <si>
    <t>CERCOTTE</t>
  </si>
  <si>
    <t>Marie-Isabelle</t>
  </si>
  <si>
    <t>JMSC6372</t>
  </si>
  <si>
    <t>GENTIL</t>
  </si>
  <si>
    <t>Michelle</t>
  </si>
  <si>
    <t>MMQG6731</t>
  </si>
  <si>
    <t>GEORGET</t>
  </si>
  <si>
    <t>Philippe</t>
  </si>
  <si>
    <t>PRUG6415</t>
  </si>
  <si>
    <t>GHAFFAR</t>
  </si>
  <si>
    <t>Ghislaine</t>
  </si>
  <si>
    <t>GCEG6533</t>
  </si>
  <si>
    <t>GHIBAUDO</t>
  </si>
  <si>
    <t>NSKG5677</t>
  </si>
  <si>
    <t>GILLINGHAM</t>
  </si>
  <si>
    <t>Magdeleine</t>
  </si>
  <si>
    <t>MOWG6542</t>
  </si>
  <si>
    <t>pièce 209</t>
  </si>
  <si>
    <t>GIRARD</t>
  </si>
  <si>
    <t>André</t>
  </si>
  <si>
    <t>APBG6032</t>
  </si>
  <si>
    <t>pièce 202</t>
  </si>
  <si>
    <t>GIRAUDO</t>
  </si>
  <si>
    <t>JTEG6605</t>
  </si>
  <si>
    <t>GIRON</t>
  </si>
  <si>
    <t>Anne-Marie</t>
  </si>
  <si>
    <t>AQLG6122</t>
  </si>
  <si>
    <t>GLYNATSIS</t>
  </si>
  <si>
    <t>Estelle</t>
  </si>
  <si>
    <t>EHHG7223</t>
  </si>
  <si>
    <t>pièce 82</t>
  </si>
  <si>
    <t>GONDOUIN</t>
  </si>
  <si>
    <t>Bernard</t>
  </si>
  <si>
    <t>BVSG6132</t>
  </si>
  <si>
    <t>GORZINSKY</t>
  </si>
  <si>
    <t>Odette</t>
  </si>
  <si>
    <t>OQFG7421</t>
  </si>
  <si>
    <t>GOUILLON</t>
  </si>
  <si>
    <t>Chantal</t>
  </si>
  <si>
    <t>CETG6267</t>
  </si>
  <si>
    <t>GOYER</t>
  </si>
  <si>
    <t>BOHG6406</t>
  </si>
  <si>
    <t>GRAIN</t>
  </si>
  <si>
    <t>Laurence</t>
  </si>
  <si>
    <t>LMTG8154</t>
  </si>
  <si>
    <t>GUELT</t>
  </si>
  <si>
    <t>MXXG5021</t>
  </si>
  <si>
    <t>GUILLE</t>
  </si>
  <si>
    <t>JGXG5022</t>
  </si>
  <si>
    <t>GUITTON</t>
  </si>
  <si>
    <t>FBBG8352</t>
  </si>
  <si>
    <t>GUTFREUND</t>
  </si>
  <si>
    <t>DVXG6757</t>
  </si>
  <si>
    <t>GUYOT</t>
  </si>
  <si>
    <t>Pierre</t>
  </si>
  <si>
    <t>PAIG5175</t>
  </si>
  <si>
    <t>pièce 239</t>
  </si>
  <si>
    <t>HABRANT</t>
  </si>
  <si>
    <t>Julie</t>
  </si>
  <si>
    <t>JKXH8362</t>
  </si>
  <si>
    <t>HARAULT</t>
  </si>
  <si>
    <t>Armelle</t>
  </si>
  <si>
    <t>AHBH6412</t>
  </si>
  <si>
    <t>pièce 32</t>
  </si>
  <si>
    <t>HERBÉ</t>
  </si>
  <si>
    <t>Joelle</t>
  </si>
  <si>
    <t>GQNF6600</t>
  </si>
  <si>
    <t>HERCLICH</t>
  </si>
  <si>
    <t>Laura</t>
  </si>
  <si>
    <t>LMAH8655</t>
  </si>
  <si>
    <t>HERMANT</t>
  </si>
  <si>
    <t>JNPH5204</t>
  </si>
  <si>
    <t>HERSELIN</t>
  </si>
  <si>
    <t>BBSH5466</t>
  </si>
  <si>
    <t>pièce 20</t>
  </si>
  <si>
    <t>HEURAUX</t>
  </si>
  <si>
    <t>Catherine</t>
  </si>
  <si>
    <t>CLEH5730</t>
  </si>
  <si>
    <t>HUSETOWSKI</t>
  </si>
  <si>
    <t>Franca</t>
  </si>
  <si>
    <t>FDPH6653</t>
  </si>
  <si>
    <t>ILARDO</t>
  </si>
  <si>
    <t>SOYI7625</t>
  </si>
  <si>
    <t>IMMEUBLE</t>
  </si>
  <si>
    <t>SMKI6600</t>
  </si>
  <si>
    <t>ZOUC</t>
  </si>
  <si>
    <t>Fred</t>
  </si>
  <si>
    <t>FIFZ6677</t>
  </si>
  <si>
    <t>JOLY</t>
  </si>
  <si>
    <t>Gautier</t>
  </si>
  <si>
    <t>GRRJ8613</t>
  </si>
  <si>
    <t>JULIENSE</t>
  </si>
  <si>
    <t>JMSJ7347</t>
  </si>
  <si>
    <t>pièce 223</t>
  </si>
  <si>
    <t>THAO</t>
  </si>
  <si>
    <t>Sylvain</t>
  </si>
  <si>
    <t>SAIT6376</t>
  </si>
  <si>
    <t>pièce 69</t>
  </si>
  <si>
    <t>Matthieu</t>
  </si>
  <si>
    <t>JMSJ7146</t>
  </si>
  <si>
    <t>KAC</t>
  </si>
  <si>
    <t>Christine</t>
  </si>
  <si>
    <t>CLBK6766</t>
  </si>
  <si>
    <t>KARSENTY</t>
  </si>
  <si>
    <t>CRMK7744</t>
  </si>
  <si>
    <t>KILBURG</t>
  </si>
  <si>
    <t>Caroline</t>
  </si>
  <si>
    <t>CPEK8401</t>
  </si>
  <si>
    <t>KONGOLO</t>
  </si>
  <si>
    <t>David</t>
  </si>
  <si>
    <t>DICK8204</t>
  </si>
  <si>
    <t>KRIEF</t>
  </si>
  <si>
    <t>AYUK6063</t>
  </si>
  <si>
    <t>KTORZA</t>
  </si>
  <si>
    <t>Juliette</t>
  </si>
  <si>
    <t>JBKK8146</t>
  </si>
  <si>
    <t>LACHAUSSÉE</t>
  </si>
  <si>
    <t>Anita</t>
  </si>
  <si>
    <t>AVWL8675</t>
  </si>
  <si>
    <t>LACIRE</t>
  </si>
  <si>
    <t>VMWL6764</t>
  </si>
  <si>
    <t>LADD</t>
  </si>
  <si>
    <t>Claude</t>
  </si>
  <si>
    <t>CPJL6502</t>
  </si>
  <si>
    <t>LAFORET</t>
  </si>
  <si>
    <t>Clara</t>
  </si>
  <si>
    <t>JMSL8134</t>
  </si>
  <si>
    <t>pièce 228</t>
  </si>
  <si>
    <t>Hubert</t>
  </si>
  <si>
    <t>JMSL4414</t>
  </si>
  <si>
    <t>LAM</t>
  </si>
  <si>
    <t>Pierrette</t>
  </si>
  <si>
    <t>PWML6446</t>
  </si>
  <si>
    <t>pièce 135</t>
  </si>
  <si>
    <t>LAMBERT</t>
  </si>
  <si>
    <t>GJOL6366</t>
  </si>
  <si>
    <t>pièce 240</t>
  </si>
  <si>
    <t>DELUC</t>
  </si>
  <si>
    <t>PYED6237</t>
  </si>
  <si>
    <t>LANLO</t>
  </si>
  <si>
    <t>NPNL7115</t>
  </si>
  <si>
    <t>LAUB</t>
  </si>
  <si>
    <t>NXOL5641</t>
  </si>
  <si>
    <t>plateau 1</t>
  </si>
  <si>
    <t>LE BARBANCHON</t>
  </si>
  <si>
    <t>JBHL5567</t>
  </si>
  <si>
    <t>LE HYARIC</t>
  </si>
  <si>
    <t>NFIL7015</t>
  </si>
  <si>
    <t>LE PREVOST</t>
  </si>
  <si>
    <t>Marie-Anne</t>
  </si>
  <si>
    <t>JMSL5165</t>
  </si>
  <si>
    <t>ROUX</t>
  </si>
  <si>
    <t>Yveline</t>
  </si>
  <si>
    <t>JMSR5170</t>
  </si>
  <si>
    <t>LEBAS</t>
  </si>
  <si>
    <t>Eliane</t>
  </si>
  <si>
    <t>ENJL5235</t>
  </si>
  <si>
    <t>LEBRETON</t>
  </si>
  <si>
    <t>OGCL6364</t>
  </si>
  <si>
    <t>LEDOUX</t>
  </si>
  <si>
    <t>Madeleine</t>
  </si>
  <si>
    <t>MADL6271</t>
  </si>
  <si>
    <t>LEE</t>
  </si>
  <si>
    <t>DDPL8406</t>
  </si>
  <si>
    <t>LEFORT</t>
  </si>
  <si>
    <t>Myriam</t>
  </si>
  <si>
    <t>MRDL8450</t>
  </si>
  <si>
    <t>LEGRAND</t>
  </si>
  <si>
    <t>SNDL8075</t>
  </si>
  <si>
    <t>LEKA</t>
  </si>
  <si>
    <t>BWUL7225</t>
  </si>
  <si>
    <t>LEMAIRE</t>
  </si>
  <si>
    <t>PGBL6442</t>
  </si>
  <si>
    <t>LEMARI</t>
  </si>
  <si>
    <t>Marie-Brigitte</t>
  </si>
  <si>
    <t>MCTM6063</t>
  </si>
  <si>
    <t>LEMARIÉ</t>
  </si>
  <si>
    <t>DULL8603</t>
  </si>
  <si>
    <t>pièce 234</t>
  </si>
  <si>
    <t>LEURRE</t>
  </si>
  <si>
    <t>Denise</t>
  </si>
  <si>
    <t>DBSL6400</t>
  </si>
  <si>
    <t>Jean-José</t>
  </si>
  <si>
    <t>JMSF5047</t>
  </si>
  <si>
    <t>pièce 218</t>
  </si>
  <si>
    <t>BLANC</t>
  </si>
  <si>
    <t>Giséle</t>
  </si>
  <si>
    <t>GSCB5064</t>
  </si>
  <si>
    <t>LY</t>
  </si>
  <si>
    <t>Adrien</t>
  </si>
  <si>
    <t>CXWL8051</t>
  </si>
  <si>
    <t>MARECHAL</t>
  </si>
  <si>
    <t>GSEM6035</t>
  </si>
  <si>
    <t>MARINIER</t>
  </si>
  <si>
    <t>Christiane</t>
  </si>
  <si>
    <t>CNTM6026</t>
  </si>
  <si>
    <t>Marcel</t>
  </si>
  <si>
    <t>MQOM6542</t>
  </si>
  <si>
    <t>MAROTE</t>
  </si>
  <si>
    <t>Marie-José</t>
  </si>
  <si>
    <t>MILV5667</t>
  </si>
  <si>
    <t>MARQUEZ</t>
  </si>
  <si>
    <t>Marie-Cécile</t>
  </si>
  <si>
    <t>MDPM6413</t>
  </si>
  <si>
    <t>MARSHER</t>
  </si>
  <si>
    <t>Franz</t>
  </si>
  <si>
    <t>FVQM5746</t>
  </si>
  <si>
    <t>MARTAUD</t>
  </si>
  <si>
    <t>DSTM6656</t>
  </si>
  <si>
    <t>MARTEL</t>
  </si>
  <si>
    <t>JXBM7476</t>
  </si>
  <si>
    <t>MARTI</t>
  </si>
  <si>
    <t>Anne</t>
  </si>
  <si>
    <t>AGBM7153</t>
  </si>
  <si>
    <t>MARTIN</t>
  </si>
  <si>
    <t>France</t>
  </si>
  <si>
    <t>FDEM5501</t>
  </si>
  <si>
    <t>Jacqueline</t>
  </si>
  <si>
    <t>JQVM4006</t>
  </si>
  <si>
    <t>pièce 53B</t>
  </si>
  <si>
    <t>Laurent</t>
  </si>
  <si>
    <t>LVBM8152</t>
  </si>
  <si>
    <t>MECHARD</t>
  </si>
  <si>
    <t>Véronique</t>
  </si>
  <si>
    <t>VMIM7232</t>
  </si>
  <si>
    <t>MERCIER</t>
  </si>
  <si>
    <t>Evelyne</t>
  </si>
  <si>
    <t>EVNM5526</t>
  </si>
  <si>
    <t>MERLAUD</t>
  </si>
  <si>
    <t>JQHM5260</t>
  </si>
  <si>
    <t>MESROBIAN</t>
  </si>
  <si>
    <t>Joël</t>
  </si>
  <si>
    <t>JCOM6077</t>
  </si>
  <si>
    <t>pièce 12B</t>
  </si>
  <si>
    <t>Jean-René</t>
  </si>
  <si>
    <t>JMSE5573</t>
  </si>
  <si>
    <t>pièce 217</t>
  </si>
  <si>
    <t>MICELI</t>
  </si>
  <si>
    <t>SCDM7716</t>
  </si>
  <si>
    <t>MILLET</t>
  </si>
  <si>
    <t>Pasquale</t>
  </si>
  <si>
    <t>PTVM6503</t>
  </si>
  <si>
    <t>pièce 50</t>
  </si>
  <si>
    <t>MOINARD</t>
  </si>
  <si>
    <t>Loïc</t>
  </si>
  <si>
    <t>LICM6642</t>
  </si>
  <si>
    <t>MOITA</t>
  </si>
  <si>
    <t>Jeanne</t>
  </si>
  <si>
    <t>JKGM6202</t>
  </si>
  <si>
    <t>MONTFORT</t>
  </si>
  <si>
    <t>Huong</t>
  </si>
  <si>
    <t>HKLM6567</t>
  </si>
  <si>
    <t>pièce 251</t>
  </si>
  <si>
    <t>NAIMI</t>
  </si>
  <si>
    <t>Georgette</t>
  </si>
  <si>
    <t>GQEN4203</t>
  </si>
  <si>
    <t>NICOLLE</t>
  </si>
  <si>
    <t>JETN8605</t>
  </si>
  <si>
    <t>OBEL</t>
  </si>
  <si>
    <t>Rolande</t>
  </si>
  <si>
    <t>RHKO6550</t>
  </si>
  <si>
    <t>OCLOO</t>
  </si>
  <si>
    <t>MQWO6676</t>
  </si>
  <si>
    <t>LE LOCH</t>
  </si>
  <si>
    <t>NIDL5751</t>
  </si>
  <si>
    <t>pièce S/S</t>
  </si>
  <si>
    <t>OTTOLAVA</t>
  </si>
  <si>
    <t>MJMO6224</t>
  </si>
  <si>
    <t>PARINET</t>
  </si>
  <si>
    <t>Nicolas</t>
  </si>
  <si>
    <t>NFDP8421</t>
  </si>
  <si>
    <t>PARTOUCHE</t>
  </si>
  <si>
    <t>Robert</t>
  </si>
  <si>
    <t>RQGP7633</t>
  </si>
  <si>
    <t>PAVARD</t>
  </si>
  <si>
    <t>ADRP6612</t>
  </si>
  <si>
    <t>PEDRO</t>
  </si>
  <si>
    <t>FABP6222</t>
  </si>
  <si>
    <t>pièce 253</t>
  </si>
  <si>
    <t>PENALVA</t>
  </si>
  <si>
    <t>ITVP6223</t>
  </si>
  <si>
    <t>PERFETTO</t>
  </si>
  <si>
    <t>PYTP6460</t>
  </si>
  <si>
    <t>PERRUCHON</t>
  </si>
  <si>
    <t>Fabrice</t>
  </si>
  <si>
    <t>FSGP7552</t>
  </si>
  <si>
    <t>PIDERIT</t>
  </si>
  <si>
    <t>CCWP8446</t>
  </si>
  <si>
    <t>POISSON</t>
  </si>
  <si>
    <t>DWRP5042</t>
  </si>
  <si>
    <t>PONTALIER</t>
  </si>
  <si>
    <t>TIPP6171</t>
  </si>
  <si>
    <t>POTRIQUET</t>
  </si>
  <si>
    <t>Claudette</t>
  </si>
  <si>
    <t>CTRP5051</t>
  </si>
  <si>
    <t>POUYADOU</t>
  </si>
  <si>
    <t>Josette</t>
  </si>
  <si>
    <t>JCJP6015</t>
  </si>
  <si>
    <t>PUAULT</t>
  </si>
  <si>
    <t>Françoise</t>
  </si>
  <si>
    <t>FFXP5412</t>
  </si>
  <si>
    <t>QUINTIN</t>
  </si>
  <si>
    <t>MYOQ7674</t>
  </si>
  <si>
    <t>RAGEUL</t>
  </si>
  <si>
    <t>Marielle</t>
  </si>
  <si>
    <t>MRKR6024</t>
  </si>
  <si>
    <t>LANDON</t>
  </si>
  <si>
    <t>Marie-Odile</t>
  </si>
  <si>
    <t>JMSL5641</t>
  </si>
  <si>
    <t>RAMOND</t>
  </si>
  <si>
    <t>VNAR5342</t>
  </si>
  <si>
    <t>REBY-FAYARD</t>
  </si>
  <si>
    <t>Luc</t>
  </si>
  <si>
    <t>LJSR5776</t>
  </si>
  <si>
    <t>REMUND</t>
  </si>
  <si>
    <t>FSYR6160</t>
  </si>
  <si>
    <t>RENIER</t>
  </si>
  <si>
    <t>MWMR6347</t>
  </si>
  <si>
    <t>REVERDITO</t>
  </si>
  <si>
    <t>Marie-Jeanne</t>
  </si>
  <si>
    <t>MFQR6075</t>
  </si>
  <si>
    <t>RIDEAU</t>
  </si>
  <si>
    <t>Bastien</t>
  </si>
  <si>
    <t>BUFR7052</t>
  </si>
  <si>
    <t>RIEGERT</t>
  </si>
  <si>
    <t>Raymonde</t>
  </si>
  <si>
    <t>RDCR5362</t>
  </si>
  <si>
    <t>ROBERT</t>
  </si>
  <si>
    <t>Christelle</t>
  </si>
  <si>
    <t>CPVR8736</t>
  </si>
  <si>
    <t>VOVR6257</t>
  </si>
  <si>
    <t>RODIER</t>
  </si>
  <si>
    <t>Régis</t>
  </si>
  <si>
    <t>RDHR5100</t>
  </si>
  <si>
    <t>ROGUET</t>
  </si>
  <si>
    <t>LAKR8442</t>
  </si>
  <si>
    <t>ROLLAIS-BRUNE</t>
  </si>
  <si>
    <t>Colette</t>
  </si>
  <si>
    <t>CSAR6603</t>
  </si>
  <si>
    <t>ROLLAND</t>
  </si>
  <si>
    <t>CNAR8451</t>
  </si>
  <si>
    <t>ROSAR</t>
  </si>
  <si>
    <t>SBSR6123</t>
  </si>
  <si>
    <t>ROSSO</t>
  </si>
  <si>
    <t>RXNR6026</t>
  </si>
  <si>
    <t>ROTENBERG</t>
  </si>
  <si>
    <t>MQER5467</t>
  </si>
  <si>
    <t>ROULET</t>
  </si>
  <si>
    <t>NNAR7776</t>
  </si>
  <si>
    <t>MIANET</t>
  </si>
  <si>
    <t>Georges</t>
  </si>
  <si>
    <t>GEBM5671</t>
  </si>
  <si>
    <t>SAADA</t>
  </si>
  <si>
    <t>MSHS7645</t>
  </si>
  <si>
    <t>Marie-Thérèse</t>
  </si>
  <si>
    <t>MYYS5567</t>
  </si>
  <si>
    <t>SAILLANT</t>
  </si>
  <si>
    <t>Séverine</t>
  </si>
  <si>
    <t>SYES8737</t>
  </si>
  <si>
    <t>SOWF5545</t>
  </si>
  <si>
    <t>pièce 105</t>
  </si>
  <si>
    <t>STOEFFLER</t>
  </si>
  <si>
    <t>Jean-Marc</t>
  </si>
  <si>
    <t>pièce 314</t>
  </si>
  <si>
    <t>LOUAPRE</t>
  </si>
  <si>
    <t>Louisette</t>
  </si>
  <si>
    <t>LPNL5612</t>
  </si>
  <si>
    <t>SARFATI</t>
  </si>
  <si>
    <t>PKBS5745</t>
  </si>
  <si>
    <t>SAYAVONG</t>
  </si>
  <si>
    <t>Henriette</t>
  </si>
  <si>
    <t>HJHS4700</t>
  </si>
  <si>
    <t>SCHUSTER</t>
  </si>
  <si>
    <t>BUQS5450</t>
  </si>
  <si>
    <t>pièce 72</t>
  </si>
  <si>
    <t>SCOTTI</t>
  </si>
  <si>
    <t>Marie</t>
  </si>
  <si>
    <t>MURS7372</t>
  </si>
  <si>
    <t>SENG</t>
  </si>
  <si>
    <t>Cécile</t>
  </si>
  <si>
    <t>COHS5167</t>
  </si>
  <si>
    <t>SENILLE</t>
  </si>
  <si>
    <t>Marthe</t>
  </si>
  <si>
    <t>MHMS6141</t>
  </si>
  <si>
    <t>SENTEX</t>
  </si>
  <si>
    <t>SAKS7057</t>
  </si>
  <si>
    <t>SHERRY</t>
  </si>
  <si>
    <t>AWVS5670</t>
  </si>
  <si>
    <t>SINSEAU</t>
  </si>
  <si>
    <t>AMFS6322</t>
  </si>
  <si>
    <t>SOK</t>
  </si>
  <si>
    <t>VJTS8474</t>
  </si>
  <si>
    <t>SONG</t>
  </si>
  <si>
    <t>Aline</t>
  </si>
  <si>
    <t>ACJS6045</t>
  </si>
  <si>
    <t>bureau 2</t>
  </si>
  <si>
    <t>CRIÉ</t>
  </si>
  <si>
    <t>MVOC5020</t>
  </si>
  <si>
    <t>SURENA</t>
  </si>
  <si>
    <t>Adrienne</t>
  </si>
  <si>
    <t>AQHS5457</t>
  </si>
  <si>
    <t>TAIEB</t>
  </si>
  <si>
    <t>MFVT5725</t>
  </si>
  <si>
    <t>TAMBURRINI</t>
  </si>
  <si>
    <t>Marie-Claire</t>
  </si>
  <si>
    <t>MIXT7726</t>
  </si>
  <si>
    <t>TAN</t>
  </si>
  <si>
    <t>MMKT8347</t>
  </si>
  <si>
    <t>NQMT7141</t>
  </si>
  <si>
    <t>TANG</t>
  </si>
  <si>
    <t>AFFT6360</t>
  </si>
  <si>
    <t>TARDIF</t>
  </si>
  <si>
    <t>Marie-Paule</t>
  </si>
  <si>
    <t>MHUT5334</t>
  </si>
  <si>
    <t>pièce 21</t>
  </si>
  <si>
    <t>BOUZCKAR</t>
  </si>
  <si>
    <t>GDMB5034</t>
  </si>
  <si>
    <t>THIAM</t>
  </si>
  <si>
    <t>AAHT6512</t>
  </si>
  <si>
    <t>THOQUENNE</t>
  </si>
  <si>
    <t>Lydia</t>
  </si>
  <si>
    <t>LDPT5500</t>
  </si>
  <si>
    <t>Judith</t>
  </si>
  <si>
    <t>JLRJ8777</t>
  </si>
  <si>
    <t>UNG</t>
  </si>
  <si>
    <t>MKGU7066</t>
  </si>
  <si>
    <t>LHERMITTE</t>
  </si>
  <si>
    <t>JMSL5252</t>
  </si>
  <si>
    <t>pièce 214</t>
  </si>
  <si>
    <t>VASSEUR</t>
  </si>
  <si>
    <t>CDXV6242</t>
  </si>
  <si>
    <t>VIAND</t>
  </si>
  <si>
    <t>MNGV5337</t>
  </si>
  <si>
    <t>VIDON</t>
  </si>
  <si>
    <t>MPYV4343</t>
  </si>
  <si>
    <t>pièce 236</t>
  </si>
  <si>
    <t>ZANOTI</t>
  </si>
  <si>
    <t>MRSZ5065</t>
  </si>
  <si>
    <t>ZAOUI</t>
  </si>
  <si>
    <t>Liliane</t>
  </si>
  <si>
    <t>LMDZ5474</t>
  </si>
  <si>
    <t>pièce 201</t>
  </si>
  <si>
    <t>ZENOU</t>
  </si>
  <si>
    <t>RBRZ5605</t>
  </si>
  <si>
    <t>ZHOU</t>
  </si>
  <si>
    <t>PRTZ8775</t>
  </si>
  <si>
    <t>ZIHOUNE</t>
  </si>
  <si>
    <t>CBUZ6432</t>
  </si>
  <si>
    <t>JMSJ5333</t>
  </si>
  <si>
    <t>pièce 213</t>
  </si>
  <si>
    <t>MATRICULE</t>
  </si>
  <si>
    <t>Matricule</t>
  </si>
  <si>
    <t>AGE</t>
  </si>
  <si>
    <t>chaque question est indépendante de la précédente</t>
  </si>
  <si>
    <t>femme4-cadre supérieur</t>
  </si>
  <si>
    <t>&gt;=70000</t>
  </si>
  <si>
    <t>&gt;0</t>
  </si>
  <si>
    <t>homme3-cadreParis</t>
  </si>
  <si>
    <t>date de naissance du plus jeune cadre sup :</t>
  </si>
  <si>
    <t>site http://doublevez.com</t>
  </si>
  <si>
    <t>page : les TCD</t>
  </si>
  <si>
    <t>nb sessions</t>
  </si>
  <si>
    <t>code formation</t>
  </si>
  <si>
    <t>intitulé formation</t>
  </si>
  <si>
    <t>code</t>
  </si>
  <si>
    <t>Word</t>
  </si>
  <si>
    <t>Excel</t>
  </si>
  <si>
    <t>PowerPoint</t>
  </si>
  <si>
    <t>Fw01</t>
  </si>
  <si>
    <t>Word avancé</t>
  </si>
  <si>
    <t>Excel avancé</t>
  </si>
  <si>
    <t>Excel macro</t>
  </si>
  <si>
    <t>Access niveau 1</t>
  </si>
  <si>
    <t>Access niveau 2</t>
  </si>
  <si>
    <t>Access niveau 3</t>
  </si>
  <si>
    <t>Fw02</t>
  </si>
  <si>
    <t>FE01</t>
  </si>
  <si>
    <t>FE02</t>
  </si>
  <si>
    <t>FE03</t>
  </si>
  <si>
    <t>FA01</t>
  </si>
  <si>
    <t>FA00</t>
  </si>
  <si>
    <t>FA02</t>
  </si>
  <si>
    <t>FA03</t>
  </si>
  <si>
    <t>FP01</t>
  </si>
  <si>
    <t>doublon matricule</t>
  </si>
  <si>
    <t>homonyme ?</t>
  </si>
  <si>
    <t>combien de femmes cadres (cadres+cadres sup) :</t>
  </si>
  <si>
    <t>combien de salariés dans l'entreprise :</t>
  </si>
  <si>
    <t>combien de salariés de catégorie cadre dans l'entreprise :</t>
  </si>
  <si>
    <t>combien de salariés ont un salaire supérieur ou égal à 70 000 euros :</t>
  </si>
  <si>
    <t>nombre d'agents dont le salaire est compris entre 20000 et 25000 :</t>
  </si>
  <si>
    <t xml:space="preserve">combien d'hommes travaillent à Strasbourg: </t>
  </si>
  <si>
    <t>hommeStrasbourg</t>
  </si>
  <si>
    <t>nombre de salariés hommes cadre à paris</t>
  </si>
  <si>
    <t>quelle est la moyenne des salaires des salariés qui ne sont pas agents 
(arrondi sans décimale)</t>
  </si>
  <si>
    <t>durée formation</t>
  </si>
  <si>
    <t>date début</t>
  </si>
  <si>
    <t>date fin</t>
  </si>
  <si>
    <r>
      <t>vert = juste</t>
    </r>
    <r>
      <rPr>
        <b/>
        <sz val="14"/>
        <rFont val="Arial"/>
        <family val="2"/>
      </rPr>
      <t xml:space="preserve">
</t>
    </r>
    <r>
      <rPr>
        <b/>
        <sz val="14"/>
        <color indexed="10"/>
        <rFont val="Arial"/>
        <family val="2"/>
      </rPr>
      <t>rouge=faux</t>
    </r>
  </si>
  <si>
    <t>AMLL5574</t>
  </si>
  <si>
    <t>prénom nom</t>
  </si>
  <si>
    <t>TRIOMPHANTE</t>
  </si>
  <si>
    <t xml:space="preserve">LKBC8730 </t>
  </si>
  <si>
    <t>JMST7047</t>
  </si>
  <si>
    <t>JMST5574</t>
  </si>
  <si>
    <t>contrôle matricule</t>
  </si>
  <si>
    <t>nombre de candidats</t>
  </si>
  <si>
    <t>Access initiation</t>
  </si>
  <si>
    <t>idem</t>
  </si>
  <si>
    <t>total jours de formation prévus</t>
  </si>
  <si>
    <t>Liste des TCD à établir</t>
  </si>
  <si>
    <t>créer le TCD qui permettra de créer une pyramide des âges (nombre de salariés par sexe et par tranche de 5 années de 20 à 60 ans)</t>
  </si>
  <si>
    <t>N°</t>
  </si>
  <si>
    <t>nom de l'onglet à créer</t>
  </si>
  <si>
    <t>Base de Données</t>
  </si>
  <si>
    <t>exercice filtres</t>
  </si>
  <si>
    <t>Suivi  Formations</t>
  </si>
  <si>
    <t>codes formation</t>
  </si>
  <si>
    <t>TCD à établir</t>
  </si>
  <si>
    <t>sommaire (cliquer)</t>
  </si>
  <si>
    <t>instructions
établir le tableau croisé dynamique qui permettra d'établir :</t>
  </si>
  <si>
    <t>le nombre de salariés par sites</t>
  </si>
  <si>
    <t>le nombre de salariés par site et par qualification</t>
  </si>
  <si>
    <t>la moyenne des salaires par qualification et par sexe : montrer si on peut constater une différence de salaire entre hommes et femmes</t>
  </si>
  <si>
    <t>Total général</t>
  </si>
  <si>
    <t xml:space="preserve">combien de femmes cadres supérieurs : </t>
  </si>
  <si>
    <t xml:space="preserve">jjj j mmm aaaa" à "hh"h"mm </t>
  </si>
  <si>
    <t>Cynthia</t>
  </si>
  <si>
    <t>Nombre de NOM</t>
  </si>
  <si>
    <t>Total</t>
  </si>
  <si>
    <t>(Tous)</t>
  </si>
  <si>
    <t>STABAT</t>
  </si>
  <si>
    <t>Mater</t>
  </si>
  <si>
    <t>Moyenne de SALAIRE</t>
  </si>
  <si>
    <t>&lt;20000</t>
  </si>
  <si>
    <t>20000-25000</t>
  </si>
  <si>
    <t>25000-30000</t>
  </si>
  <si>
    <t>30000-35000</t>
  </si>
  <si>
    <t>35000-40000</t>
  </si>
  <si>
    <t>40000-45000</t>
  </si>
  <si>
    <t>45000-50000</t>
  </si>
  <si>
    <t>50000-55000</t>
  </si>
  <si>
    <t>55000-60000</t>
  </si>
  <si>
    <t>60000-65000</t>
  </si>
  <si>
    <t>70000-75000</t>
  </si>
  <si>
    <t>75000-80000</t>
  </si>
  <si>
    <t>80000-85000</t>
  </si>
  <si>
    <t>85000-90000</t>
  </si>
  <si>
    <t>&gt;90000</t>
  </si>
  <si>
    <t>65000-70000</t>
  </si>
  <si>
    <t>le nombre de salariés par tranche de salaires de 5000 euros de 20000 à 90000 euros et par qualification</t>
  </si>
  <si>
    <r>
      <t xml:space="preserve">le TCD qui permettra de montrer le nombre de salariés par </t>
    </r>
    <r>
      <rPr>
        <b/>
        <sz val="10"/>
        <rFont val="Verdana"/>
        <family val="2"/>
      </rPr>
      <t xml:space="preserve">tranche d'âges </t>
    </r>
    <r>
      <rPr>
        <sz val="10"/>
        <rFont val="Verdana"/>
        <family val="2"/>
      </rPr>
      <t xml:space="preserve">(5 ans) et par </t>
    </r>
    <r>
      <rPr>
        <b/>
        <sz val="10"/>
        <rFont val="Verdana"/>
        <family val="2"/>
      </rPr>
      <t>tranche de salaires</t>
    </r>
    <r>
      <rPr>
        <sz val="10"/>
        <rFont val="Verdana"/>
        <family val="2"/>
      </rPr>
      <t xml:space="preserve"> (5000 euros).
On reportera en champ de page le </t>
    </r>
    <r>
      <rPr>
        <b/>
        <sz val="10"/>
        <rFont val="Verdana"/>
        <family val="2"/>
      </rPr>
      <t>sexe</t>
    </r>
    <r>
      <rPr>
        <sz val="10"/>
        <rFont val="Verdana"/>
        <family val="2"/>
      </rPr>
      <t xml:space="preserve"> et la</t>
    </r>
    <r>
      <rPr>
        <b/>
        <sz val="10"/>
        <rFont val="Verdana"/>
        <family val="2"/>
      </rPr>
      <t xml:space="preserve"> qualification</t>
    </r>
    <r>
      <rPr>
        <sz val="10"/>
        <rFont val="Verdana"/>
        <family val="2"/>
      </rPr>
      <t>, ce qui permettra d'analyser la répartition de nos salariés sur ces deux champs.
On créera un</t>
    </r>
    <r>
      <rPr>
        <i/>
        <sz val="10"/>
        <rFont val="Verdana"/>
        <family val="2"/>
      </rPr>
      <t xml:space="preserve"> format mise en forme conditionnelle</t>
    </r>
    <r>
      <rPr>
        <sz val="10"/>
        <rFont val="Verdana"/>
        <family val="2"/>
      </rPr>
      <t xml:space="preserve"> pour détecter la valeur maximum des données.</t>
    </r>
  </si>
  <si>
    <t>&lt;20</t>
  </si>
  <si>
    <t>20-24</t>
  </si>
  <si>
    <t>25-29</t>
  </si>
  <si>
    <t>30-34</t>
  </si>
  <si>
    <t>35-39</t>
  </si>
  <si>
    <t>40-44</t>
  </si>
  <si>
    <t>45-49</t>
  </si>
  <si>
    <t>50-54</t>
  </si>
  <si>
    <t>55-60</t>
  </si>
  <si>
    <t>&gt;60</t>
  </si>
  <si>
    <t>(Plusieurs éléments)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</si>
</sst>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0&quot; €  &quot;"/>
    <numFmt numFmtId="165" formatCode="d\ mmm\ yyyy"/>
    <numFmt numFmtId="167" formatCode="ddd\ dd/mm/yyyy"/>
    <numFmt numFmtId="170" formatCode="#,##0,&quot; Ko&quot;"/>
    <numFmt numFmtId="171" formatCode="[=0]&quot;-&quot;;[&lt;=5]0.0000;#,##0"/>
    <numFmt numFmtId="173" formatCode="dd/mm/yy;@"/>
    <numFmt numFmtId="174" formatCode="ddd\ dd/mm/yyyy\ hh&quot;h&quot;mm"/>
    <numFmt numFmtId="175" formatCode="00"/>
    <numFmt numFmtId="176" formatCode="General&quot; )&quot;"/>
    <numFmt numFmtId="177" formatCode="&quot;( &quot;General&quot; )&quot;"/>
  </numFmts>
  <fonts count="60" x14ac:knownFonts="1">
    <font>
      <sz val="10"/>
      <name val="Arial"/>
    </font>
    <font>
      <sz val="8"/>
      <name val="Arial"/>
    </font>
    <font>
      <sz val="8"/>
      <color indexed="81"/>
      <name val="Tahoma"/>
      <family val="2"/>
    </font>
    <font>
      <sz val="8"/>
      <color indexed="81"/>
      <name val="Tahoma"/>
      <charset val="1"/>
    </font>
    <font>
      <b/>
      <sz val="8"/>
      <color indexed="10"/>
      <name val="Verdana"/>
      <family val="2"/>
    </font>
    <font>
      <b/>
      <sz val="8"/>
      <color indexed="81"/>
      <name val="Verdana"/>
      <family val="2"/>
    </font>
    <font>
      <b/>
      <sz val="8"/>
      <color indexed="12"/>
      <name val="Verdana"/>
      <family val="2"/>
    </font>
    <font>
      <sz val="8"/>
      <name val="Courier New"/>
      <family val="3"/>
    </font>
    <font>
      <sz val="8"/>
      <color indexed="48"/>
      <name val="Arial"/>
    </font>
    <font>
      <b/>
      <sz val="10"/>
      <name val="Arial"/>
      <family val="2"/>
    </font>
    <font>
      <b/>
      <sz val="7"/>
      <name val="Arial"/>
      <family val="2"/>
    </font>
    <font>
      <b/>
      <sz val="10"/>
      <name val="Arial"/>
    </font>
    <font>
      <b/>
      <sz val="8"/>
      <color indexed="48"/>
      <name val="Arial"/>
    </font>
    <font>
      <b/>
      <sz val="8"/>
      <color indexed="48"/>
      <name val="Courier New"/>
      <family val="3"/>
    </font>
    <font>
      <b/>
      <sz val="10"/>
      <color indexed="48"/>
      <name val="Courier New"/>
      <family val="3"/>
    </font>
    <font>
      <b/>
      <sz val="8"/>
      <color indexed="17"/>
      <name val="Tahoma"/>
      <family val="2"/>
    </font>
    <font>
      <sz val="8"/>
      <color indexed="17"/>
      <name val="Tahoma"/>
      <family val="2"/>
    </font>
    <font>
      <sz val="10"/>
      <color indexed="23"/>
      <name val="Arial"/>
    </font>
    <font>
      <sz val="8"/>
      <color indexed="23"/>
      <name val="Arial"/>
    </font>
    <font>
      <b/>
      <sz val="10"/>
      <color indexed="9"/>
      <name val="Arial"/>
      <family val="2"/>
    </font>
    <font>
      <b/>
      <sz val="8"/>
      <name val="Arial"/>
    </font>
    <font>
      <i/>
      <sz val="10"/>
      <name val="Arial"/>
      <family val="2"/>
    </font>
    <font>
      <b/>
      <sz val="8"/>
      <color indexed="81"/>
      <name val="Tahoma"/>
      <charset val="1"/>
    </font>
    <font>
      <b/>
      <sz val="8"/>
      <color indexed="81"/>
      <name val="Tahoma"/>
      <family val="2"/>
    </font>
    <font>
      <b/>
      <sz val="14"/>
      <color indexed="81"/>
      <name val="Tahoma"/>
      <family val="2"/>
    </font>
    <font>
      <b/>
      <sz val="8"/>
      <color indexed="9"/>
      <name val="Arial"/>
    </font>
    <font>
      <b/>
      <sz val="10"/>
      <color indexed="9"/>
      <name val="Arial"/>
    </font>
    <font>
      <u/>
      <sz val="10"/>
      <color indexed="12"/>
      <name val="Arial"/>
    </font>
    <font>
      <u/>
      <sz val="9"/>
      <color indexed="12"/>
      <name val="Verdana"/>
      <family val="2"/>
    </font>
    <font>
      <sz val="9"/>
      <name val="Verdana"/>
      <family val="2"/>
    </font>
    <font>
      <sz val="10"/>
      <color indexed="9"/>
      <name val="Arial"/>
    </font>
    <font>
      <b/>
      <sz val="8"/>
      <color indexed="23"/>
      <name val="Arial"/>
      <family val="2"/>
    </font>
    <font>
      <b/>
      <sz val="10"/>
      <color indexed="23"/>
      <name val="Arial"/>
      <family val="2"/>
    </font>
    <font>
      <b/>
      <sz val="7"/>
      <color indexed="23"/>
      <name val="Arial"/>
      <family val="2"/>
    </font>
    <font>
      <sz val="8"/>
      <color indexed="23"/>
      <name val="Courier New"/>
      <family val="3"/>
    </font>
    <font>
      <b/>
      <sz val="14"/>
      <color indexed="17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8"/>
      <color indexed="9"/>
      <name val="Tahoma"/>
      <family val="2"/>
    </font>
    <font>
      <sz val="8"/>
      <color indexed="9"/>
      <name val="Tahoma"/>
      <family val="2"/>
    </font>
    <font>
      <b/>
      <sz val="8"/>
      <color indexed="10"/>
      <name val="Tahoma"/>
      <family val="2"/>
    </font>
    <font>
      <sz val="10"/>
      <color indexed="9"/>
      <name val="Arial"/>
      <family val="2"/>
    </font>
    <font>
      <sz val="12"/>
      <color indexed="81"/>
      <name val="Wingdings"/>
      <charset val="2"/>
    </font>
    <font>
      <b/>
      <sz val="16"/>
      <name val="Arial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b/>
      <sz val="10"/>
      <color indexed="12"/>
      <name val="Arial"/>
      <family val="2"/>
    </font>
    <font>
      <b/>
      <sz val="8"/>
      <color indexed="10"/>
      <name val="System"/>
      <family val="2"/>
    </font>
    <font>
      <sz val="9"/>
      <color indexed="9"/>
      <name val="Verdana"/>
      <family val="2"/>
    </font>
    <font>
      <b/>
      <u/>
      <sz val="9"/>
      <color indexed="12"/>
      <name val="Verdana"/>
      <family val="2"/>
    </font>
    <font>
      <i/>
      <sz val="10"/>
      <name val="Verdana"/>
      <family val="2"/>
    </font>
    <font>
      <sz val="16"/>
      <color indexed="9"/>
      <name val="Arial"/>
      <family val="2"/>
    </font>
    <font>
      <sz val="14"/>
      <color indexed="9"/>
      <name val="Arial"/>
      <family val="2"/>
    </font>
    <font>
      <sz val="14"/>
      <name val="Arial"/>
      <family val="2"/>
    </font>
    <font>
      <sz val="12"/>
      <color indexed="9"/>
      <name val="Arial"/>
      <family val="2"/>
    </font>
    <font>
      <sz val="12"/>
      <color indexed="2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8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2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9" fillId="0" borderId="0" xfId="0" applyNumberFormat="1" applyFont="1"/>
    <xf numFmtId="165" fontId="9" fillId="0" borderId="0" xfId="0" applyNumberFormat="1" applyFont="1"/>
    <xf numFmtId="0" fontId="10" fillId="0" borderId="0" xfId="0" applyFont="1"/>
    <xf numFmtId="22" fontId="0" fillId="0" borderId="0" xfId="0" applyNumberFormat="1" applyAlignment="1">
      <alignment shrinkToFit="1"/>
    </xf>
    <xf numFmtId="170" fontId="0" fillId="0" borderId="0" xfId="0" applyNumberFormat="1" applyAlignment="1">
      <alignment shrinkToFit="1"/>
    </xf>
    <xf numFmtId="0" fontId="0" fillId="0" borderId="0" xfId="0" applyProtection="1"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9" fillId="0" borderId="0" xfId="0" applyFont="1" applyAlignment="1">
      <alignment wrapText="1"/>
    </xf>
    <xf numFmtId="0" fontId="0" fillId="0" borderId="1" xfId="0" applyBorder="1"/>
    <xf numFmtId="0" fontId="14" fillId="0" borderId="0" xfId="0" applyFont="1" applyAlignment="1">
      <alignment horizontal="center"/>
    </xf>
    <xf numFmtId="0" fontId="17" fillId="0" borderId="0" xfId="0" applyFont="1"/>
    <xf numFmtId="0" fontId="1" fillId="0" borderId="0" xfId="0" applyFont="1"/>
    <xf numFmtId="0" fontId="18" fillId="0" borderId="0" xfId="0" applyFont="1"/>
    <xf numFmtId="0" fontId="11" fillId="0" borderId="0" xfId="0" applyFont="1"/>
    <xf numFmtId="0" fontId="21" fillId="0" borderId="0" xfId="0" applyFont="1"/>
    <xf numFmtId="0" fontId="30" fillId="2" borderId="0" xfId="0" applyFont="1" applyFill="1"/>
    <xf numFmtId="15" fontId="30" fillId="2" borderId="0" xfId="0" applyNumberFormat="1" applyFont="1" applyFill="1"/>
    <xf numFmtId="171" fontId="30" fillId="2" borderId="0" xfId="0" applyNumberFormat="1" applyFont="1" applyFill="1"/>
    <xf numFmtId="0" fontId="29" fillId="3" borderId="1" xfId="0" applyFont="1" applyFill="1" applyBorder="1" applyAlignment="1">
      <alignment horizontal="right" vertical="top" wrapText="1"/>
    </xf>
    <xf numFmtId="173" fontId="0" fillId="0" borderId="0" xfId="0" applyNumberFormat="1" applyAlignment="1">
      <alignment shrinkToFit="1"/>
    </xf>
    <xf numFmtId="0" fontId="31" fillId="0" borderId="0" xfId="0" applyFont="1"/>
    <xf numFmtId="0" fontId="32" fillId="0" borderId="0" xfId="0" applyFont="1"/>
    <xf numFmtId="164" fontId="32" fillId="0" borderId="0" xfId="0" applyNumberFormat="1" applyFont="1"/>
    <xf numFmtId="165" fontId="32" fillId="0" borderId="0" xfId="0" applyNumberFormat="1" applyFont="1"/>
    <xf numFmtId="0" fontId="33" fillId="0" borderId="0" xfId="0" applyFont="1"/>
    <xf numFmtId="173" fontId="17" fillId="0" borderId="0" xfId="0" applyNumberFormat="1" applyFont="1" applyAlignment="1">
      <alignment shrinkToFit="1"/>
    </xf>
    <xf numFmtId="0" fontId="17" fillId="0" borderId="1" xfId="0" applyFont="1" applyBorder="1" applyAlignment="1">
      <alignment horizontal="right" vertical="top" wrapText="1"/>
    </xf>
    <xf numFmtId="0" fontId="17" fillId="0" borderId="0" xfId="0" applyFont="1" applyAlignment="1">
      <alignment wrapText="1"/>
    </xf>
    <xf numFmtId="0" fontId="34" fillId="0" borderId="0" xfId="0" applyFont="1"/>
    <xf numFmtId="0" fontId="14" fillId="0" borderId="1" xfId="0" applyFont="1" applyBorder="1" applyAlignment="1">
      <alignment horizontal="center"/>
    </xf>
    <xf numFmtId="167" fontId="8" fillId="0" borderId="1" xfId="0" applyNumberFormat="1" applyFont="1" applyBorder="1"/>
    <xf numFmtId="0" fontId="14" fillId="0" borderId="2" xfId="0" applyFont="1" applyBorder="1" applyAlignment="1">
      <alignment horizontal="center"/>
    </xf>
    <xf numFmtId="167" fontId="8" fillId="0" borderId="2" xfId="0" applyNumberFormat="1" applyFont="1" applyBorder="1"/>
    <xf numFmtId="0" fontId="0" fillId="0" borderId="2" xfId="0" applyBorder="1"/>
    <xf numFmtId="0" fontId="20" fillId="3" borderId="3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9" fillId="6" borderId="1" xfId="0" applyFont="1" applyFill="1" applyBorder="1"/>
    <xf numFmtId="0" fontId="8" fillId="0" borderId="2" xfId="0" applyNumberFormat="1" applyFont="1" applyBorder="1"/>
    <xf numFmtId="0" fontId="0" fillId="0" borderId="2" xfId="0" applyNumberFormat="1" applyBorder="1"/>
    <xf numFmtId="0" fontId="0" fillId="7" borderId="1" xfId="0" applyFill="1" applyBorder="1" applyAlignment="1" applyProtection="1">
      <alignment horizontal="center" vertical="center"/>
      <protection locked="0"/>
    </xf>
    <xf numFmtId="14" fontId="0" fillId="7" borderId="1" xfId="0" applyNumberFormat="1" applyFill="1" applyBorder="1" applyAlignment="1" applyProtection="1">
      <alignment horizontal="center" vertical="center"/>
      <protection locked="0"/>
    </xf>
    <xf numFmtId="0" fontId="0" fillId="7" borderId="1" xfId="0" applyNumberFormat="1" applyFill="1" applyBorder="1" applyAlignment="1" applyProtection="1">
      <alignment horizontal="center" vertical="center"/>
      <protection locked="0"/>
    </xf>
    <xf numFmtId="0" fontId="35" fillId="0" borderId="1" xfId="0" applyFont="1" applyBorder="1" applyAlignment="1" applyProtection="1">
      <alignment horizontal="center" vertical="center" wrapText="1"/>
      <protection locked="0"/>
    </xf>
    <xf numFmtId="0" fontId="27" fillId="0" borderId="0" xfId="1" applyAlignment="1" applyProtection="1"/>
    <xf numFmtId="0" fontId="41" fillId="2" borderId="0" xfId="0" applyFont="1" applyFill="1" applyAlignment="1" applyProtection="1">
      <alignment wrapText="1"/>
      <protection locked="0"/>
    </xf>
    <xf numFmtId="0" fontId="41" fillId="2" borderId="0" xfId="0" applyFont="1" applyFill="1" applyProtection="1">
      <protection locked="0"/>
    </xf>
    <xf numFmtId="0" fontId="41" fillId="2" borderId="0" xfId="0" applyFont="1" applyFill="1" applyBorder="1" applyAlignment="1" applyProtection="1">
      <alignment horizontal="center"/>
      <protection locked="0"/>
    </xf>
    <xf numFmtId="0" fontId="29" fillId="3" borderId="1" xfId="0" applyFont="1" applyFill="1" applyBorder="1" applyAlignment="1">
      <alignment horizontal="right" wrapText="1"/>
    </xf>
    <xf numFmtId="175" fontId="0" fillId="0" borderId="1" xfId="0" applyNumberFormat="1" applyBorder="1" applyAlignment="1">
      <alignment horizontal="center"/>
    </xf>
    <xf numFmtId="0" fontId="44" fillId="0" borderId="0" xfId="0" applyFont="1"/>
    <xf numFmtId="0" fontId="44" fillId="0" borderId="0" xfId="0" applyFont="1" applyAlignment="1">
      <alignment wrapText="1"/>
    </xf>
    <xf numFmtId="0" fontId="46" fillId="7" borderId="1" xfId="0" applyFont="1" applyFill="1" applyBorder="1" applyAlignment="1">
      <alignment vertical="top" wrapText="1"/>
    </xf>
    <xf numFmtId="176" fontId="46" fillId="7" borderId="1" xfId="0" applyNumberFormat="1" applyFont="1" applyFill="1" applyBorder="1" applyAlignment="1">
      <alignment horizontal="center" vertical="top"/>
    </xf>
    <xf numFmtId="0" fontId="44" fillId="0" borderId="0" xfId="0" applyFont="1" applyAlignment="1">
      <alignment vertical="top"/>
    </xf>
    <xf numFmtId="0" fontId="44" fillId="7" borderId="1" xfId="0" applyFont="1" applyFill="1" applyBorder="1" applyAlignment="1">
      <alignment vertical="top"/>
    </xf>
    <xf numFmtId="177" fontId="44" fillId="7" borderId="1" xfId="0" applyNumberFormat="1" applyFont="1" applyFill="1" applyBorder="1" applyAlignment="1">
      <alignment horizontal="center" vertical="top"/>
    </xf>
    <xf numFmtId="0" fontId="44" fillId="8" borderId="1" xfId="0" applyFont="1" applyFill="1" applyBorder="1" applyAlignment="1">
      <alignment vertical="top" wrapText="1"/>
    </xf>
    <xf numFmtId="177" fontId="44" fillId="0" borderId="0" xfId="0" applyNumberFormat="1" applyFont="1" applyAlignment="1">
      <alignment horizontal="center" vertical="top"/>
    </xf>
    <xf numFmtId="0" fontId="44" fillId="0" borderId="0" xfId="0" applyFont="1" applyAlignment="1">
      <alignment vertical="top" wrapText="1"/>
    </xf>
    <xf numFmtId="174" fontId="0" fillId="0" borderId="0" xfId="0" applyNumberFormat="1" applyAlignment="1">
      <alignment shrinkToFit="1"/>
    </xf>
    <xf numFmtId="0" fontId="47" fillId="3" borderId="1" xfId="0" applyFont="1" applyFill="1" applyBorder="1" applyAlignment="1">
      <alignment horizontal="center" vertical="center" wrapText="1"/>
    </xf>
    <xf numFmtId="0" fontId="0" fillId="2" borderId="0" xfId="0" applyFill="1"/>
    <xf numFmtId="0" fontId="52" fillId="9" borderId="6" xfId="1" applyFont="1" applyFill="1" applyBorder="1" applyAlignment="1" applyProtection="1">
      <alignment horizontal="center"/>
    </xf>
    <xf numFmtId="0" fontId="53" fillId="10" borderId="6" xfId="1" applyFont="1" applyFill="1" applyBorder="1" applyAlignment="1" applyProtection="1">
      <alignment horizontal="center"/>
    </xf>
    <xf numFmtId="0" fontId="54" fillId="3" borderId="6" xfId="1" applyFont="1" applyFill="1" applyBorder="1" applyAlignment="1" applyProtection="1">
      <alignment horizontal="center"/>
    </xf>
    <xf numFmtId="0" fontId="53" fillId="11" borderId="7" xfId="1" applyFont="1" applyFill="1" applyBorder="1" applyAlignment="1" applyProtection="1">
      <alignment horizontal="center"/>
    </xf>
    <xf numFmtId="0" fontId="53" fillId="4" borderId="6" xfId="1" applyFont="1" applyFill="1" applyBorder="1" applyAlignment="1" applyProtection="1">
      <alignment horizontal="center"/>
    </xf>
    <xf numFmtId="0" fontId="55" fillId="4" borderId="6" xfId="1" applyFont="1" applyFill="1" applyBorder="1" applyAlignment="1" applyProtection="1">
      <alignment horizontal="center"/>
    </xf>
    <xf numFmtId="0" fontId="56" fillId="0" borderId="0" xfId="0" applyFont="1" applyAlignment="1">
      <alignment horizontal="center"/>
    </xf>
    <xf numFmtId="0" fontId="55" fillId="9" borderId="6" xfId="1" applyFont="1" applyFill="1" applyBorder="1" applyAlignment="1" applyProtection="1">
      <alignment horizontal="center"/>
    </xf>
    <xf numFmtId="0" fontId="55" fillId="10" borderId="6" xfId="1" applyFont="1" applyFill="1" applyBorder="1" applyAlignment="1" applyProtection="1">
      <alignment horizontal="center"/>
    </xf>
    <xf numFmtId="0" fontId="57" fillId="3" borderId="6" xfId="1" applyFont="1" applyFill="1" applyBorder="1" applyAlignment="1" applyProtection="1">
      <alignment horizontal="center"/>
    </xf>
    <xf numFmtId="0" fontId="55" fillId="11" borderId="7" xfId="1" applyFont="1" applyFill="1" applyBorder="1" applyAlignment="1" applyProtection="1">
      <alignment horizontal="center"/>
    </xf>
    <xf numFmtId="0" fontId="58" fillId="0" borderId="0" xfId="0" applyFont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8" xfId="0" pivotButton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3" xfId="0" applyNumberFormat="1" applyBorder="1"/>
    <xf numFmtId="0" fontId="0" fillId="0" borderId="15" xfId="0" applyNumberFormat="1" applyBorder="1"/>
    <xf numFmtId="0" fontId="0" fillId="0" borderId="14" xfId="0" applyNumberFormat="1" applyBorder="1"/>
    <xf numFmtId="0" fontId="0" fillId="0" borderId="16" xfId="0" applyBorder="1"/>
    <xf numFmtId="0" fontId="0" fillId="0" borderId="12" xfId="0" applyNumberFormat="1" applyBorder="1"/>
    <xf numFmtId="0" fontId="0" fillId="0" borderId="17" xfId="0" applyNumberFormat="1" applyBorder="1"/>
    <xf numFmtId="0" fontId="0" fillId="0" borderId="8" xfId="0" applyNumberFormat="1" applyBorder="1"/>
    <xf numFmtId="0" fontId="0" fillId="0" borderId="16" xfId="0" applyNumberFormat="1" applyBorder="1"/>
    <xf numFmtId="0" fontId="0" fillId="0" borderId="11" xfId="0" applyNumberFormat="1" applyBorder="1"/>
    <xf numFmtId="0" fontId="0" fillId="0" borderId="0" xfId="0" applyNumberFormat="1"/>
    <xf numFmtId="0" fontId="0" fillId="0" borderId="14" xfId="0" pivotButton="1" applyBorder="1"/>
    <xf numFmtId="0" fontId="58" fillId="0" borderId="0" xfId="0" applyFont="1"/>
    <xf numFmtId="0" fontId="43" fillId="0" borderId="0" xfId="0" applyFont="1" applyAlignment="1">
      <alignment horizontal="center"/>
    </xf>
    <xf numFmtId="22" fontId="58" fillId="0" borderId="0" xfId="0" applyNumberFormat="1" applyFont="1" applyAlignment="1">
      <alignment shrinkToFit="1"/>
    </xf>
    <xf numFmtId="22" fontId="49" fillId="2" borderId="0" xfId="0" applyNumberFormat="1" applyFont="1" applyFill="1" applyAlignment="1">
      <alignment horizontal="right" wrapText="1"/>
    </xf>
    <xf numFmtId="22" fontId="50" fillId="2" borderId="0" xfId="1" applyNumberFormat="1" applyFont="1" applyFill="1" applyAlignment="1" applyProtection="1">
      <alignment horizontal="right" wrapText="1" indent="1"/>
    </xf>
    <xf numFmtId="22" fontId="28" fillId="2" borderId="0" xfId="1" applyNumberFormat="1" applyFont="1" applyFill="1" applyAlignment="1" applyProtection="1">
      <alignment horizontal="right" wrapText="1" indent="1"/>
    </xf>
    <xf numFmtId="0" fontId="43" fillId="0" borderId="0" xfId="0" applyFont="1" applyAlignment="1">
      <alignment horizontal="right" indent="1"/>
    </xf>
    <xf numFmtId="0" fontId="9" fillId="0" borderId="0" xfId="0" applyFont="1" applyAlignment="1">
      <alignment horizontal="right" indent="1"/>
    </xf>
    <xf numFmtId="0" fontId="45" fillId="0" borderId="0" xfId="0" applyFont="1" applyAlignment="1">
      <alignment horizontal="center" vertical="center"/>
    </xf>
    <xf numFmtId="3" fontId="0" fillId="0" borderId="8" xfId="0" applyNumberFormat="1" applyBorder="1"/>
    <xf numFmtId="3" fontId="0" fillId="0" borderId="16" xfId="0" applyNumberFormat="1" applyBorder="1"/>
    <xf numFmtId="3" fontId="0" fillId="0" borderId="13" xfId="0" applyNumberFormat="1" applyBorder="1"/>
    <xf numFmtId="3" fontId="0" fillId="0" borderId="11" xfId="0" applyNumberFormat="1" applyBorder="1"/>
    <xf numFmtId="3" fontId="0" fillId="0" borderId="0" xfId="0" applyNumberFormat="1"/>
    <xf numFmtId="3" fontId="0" fillId="0" borderId="15" xfId="0" applyNumberFormat="1" applyBorder="1"/>
    <xf numFmtId="3" fontId="0" fillId="0" borderId="12" xfId="0" applyNumberFormat="1" applyBorder="1"/>
    <xf numFmtId="3" fontId="0" fillId="0" borderId="17" xfId="0" applyNumberFormat="1" applyBorder="1"/>
    <xf numFmtId="3" fontId="0" fillId="0" borderId="14" xfId="0" applyNumberFormat="1" applyBorder="1"/>
    <xf numFmtId="0" fontId="0" fillId="0" borderId="19" xfId="0" applyFill="1" applyBorder="1" applyAlignment="1"/>
    <xf numFmtId="14" fontId="0" fillId="0" borderId="19" xfId="0" applyNumberFormat="1" applyFill="1" applyBorder="1" applyAlignment="1"/>
    <xf numFmtId="0" fontId="59" fillId="0" borderId="18" xfId="0" applyFont="1" applyFill="1" applyBorder="1" applyAlignment="1">
      <alignment horizontal="center"/>
    </xf>
    <xf numFmtId="0" fontId="0" fillId="0" borderId="20" xfId="0" applyFill="1" applyBorder="1" applyAlignment="1"/>
    <xf numFmtId="14" fontId="0" fillId="0" borderId="20" xfId="0" applyNumberFormat="1" applyFill="1" applyBorder="1" applyAlignment="1"/>
  </cellXfs>
  <cellStyles count="2">
    <cellStyle name="Lien hypertexte" xfId="1" builtinId="8"/>
    <cellStyle name="Normal" xfId="0" builtinId="0"/>
  </cellStyles>
  <dxfs count="3">
    <dxf>
      <font>
        <b/>
        <i val="0"/>
        <condense val="0"/>
        <extend val="0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sommaire!B6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sommaire!B6"/><Relationship Id="rId1" Type="http://schemas.openxmlformats.org/officeDocument/2006/relationships/hyperlink" Target="#'Base de Donn&#233;es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sommaire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Base de Donn&#233;es'!A1"/><Relationship Id="rId1" Type="http://schemas.openxmlformats.org/officeDocument/2006/relationships/hyperlink" Target="#sommaire!B6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sommaire!B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</xdr:row>
      <xdr:rowOff>57150</xdr:rowOff>
    </xdr:from>
    <xdr:to>
      <xdr:col>5</xdr:col>
      <xdr:colOff>200025</xdr:colOff>
      <xdr:row>17</xdr:row>
      <xdr:rowOff>28575</xdr:rowOff>
    </xdr:to>
    <xdr:sp macro="" textlink="">
      <xdr:nvSpPr>
        <xdr:cNvPr id="7217" name="Rectangle 15"/>
        <xdr:cNvSpPr>
          <a:spLocks noChangeArrowheads="1"/>
        </xdr:cNvSpPr>
      </xdr:nvSpPr>
      <xdr:spPr bwMode="auto">
        <a:xfrm>
          <a:off x="66675" y="57150"/>
          <a:ext cx="3028950" cy="2838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0</xdr:colOff>
      <xdr:row>5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7218" name="Rectangle 7"/>
        <xdr:cNvSpPr>
          <a:spLocks noChangeArrowheads="1"/>
        </xdr:cNvSpPr>
      </xdr:nvSpPr>
      <xdr:spPr bwMode="auto">
        <a:xfrm>
          <a:off x="180975" y="161925"/>
          <a:ext cx="2581275" cy="2571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7</xdr:col>
      <xdr:colOff>295275</xdr:colOff>
      <xdr:row>5</xdr:row>
      <xdr:rowOff>38100</xdr:rowOff>
    </xdr:from>
    <xdr:to>
      <xdr:col>11</xdr:col>
      <xdr:colOff>723900</xdr:colOff>
      <xdr:row>11</xdr:row>
      <xdr:rowOff>47625</xdr:rowOff>
    </xdr:to>
    <xdr:sp macro="" textlink="">
      <xdr:nvSpPr>
        <xdr:cNvPr id="7219" name="Rectangle 13"/>
        <xdr:cNvSpPr>
          <a:spLocks noChangeArrowheads="1"/>
        </xdr:cNvSpPr>
      </xdr:nvSpPr>
      <xdr:spPr bwMode="auto">
        <a:xfrm>
          <a:off x="4714875" y="200025"/>
          <a:ext cx="3476625" cy="14287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57150</xdr:colOff>
      <xdr:row>19</xdr:row>
      <xdr:rowOff>9525</xdr:rowOff>
    </xdr:from>
    <xdr:to>
      <xdr:col>7</xdr:col>
      <xdr:colOff>0</xdr:colOff>
      <xdr:row>21</xdr:row>
      <xdr:rowOff>142875</xdr:rowOff>
    </xdr:to>
    <xdr:sp macro="" textlink="">
      <xdr:nvSpPr>
        <xdr:cNvPr id="7220" name="Rectangle 14"/>
        <xdr:cNvSpPr>
          <a:spLocks noChangeArrowheads="1"/>
        </xdr:cNvSpPr>
      </xdr:nvSpPr>
      <xdr:spPr bwMode="auto">
        <a:xfrm>
          <a:off x="57150" y="3200400"/>
          <a:ext cx="4362450" cy="4572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0</xdr:row>
      <xdr:rowOff>28575</xdr:rowOff>
    </xdr:from>
    <xdr:to>
      <xdr:col>0</xdr:col>
      <xdr:colOff>582707</xdr:colOff>
      <xdr:row>0</xdr:row>
      <xdr:rowOff>270327</xdr:rowOff>
    </xdr:to>
    <xdr:sp macro="" textlink="">
      <xdr:nvSpPr>
        <xdr:cNvPr id="1058" name="AutoShape 34">
          <a:hlinkClick xmlns:r="http://schemas.openxmlformats.org/officeDocument/2006/relationships" r:id="rId1" tooltip="cliquer pour revenir au sommaire"/>
        </xdr:cNvPr>
        <xdr:cNvSpPr>
          <a:spLocks noChangeArrowheads="1"/>
        </xdr:cNvSpPr>
      </xdr:nvSpPr>
      <xdr:spPr bwMode="auto">
        <a:xfrm>
          <a:off x="114300" y="28575"/>
          <a:ext cx="468407" cy="241752"/>
        </a:xfrm>
        <a:prstGeom prst="leftArrow">
          <a:avLst>
            <a:gd name="adj1" fmla="val 50000"/>
            <a:gd name="adj2" fmla="val 48276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561975</xdr:colOff>
      <xdr:row>1</xdr:row>
      <xdr:rowOff>47625</xdr:rowOff>
    </xdr:from>
    <xdr:to>
      <xdr:col>1</xdr:col>
      <xdr:colOff>3629025</xdr:colOff>
      <xdr:row>1</xdr:row>
      <xdr:rowOff>400050</xdr:rowOff>
    </xdr:to>
    <xdr:sp macro="" textlink="">
      <xdr:nvSpPr>
        <xdr:cNvPr id="4100" name="Text Box 4">
          <a:hlinkClick xmlns:r="http://schemas.openxmlformats.org/officeDocument/2006/relationships" r:id="rId1" tooltip="lien vers la base (cliquer)"/>
        </xdr:cNvPr>
        <xdr:cNvSpPr txBox="1">
          <a:spLocks noChangeArrowheads="1"/>
        </xdr:cNvSpPr>
      </xdr:nvSpPr>
      <xdr:spPr bwMode="auto">
        <a:xfrm>
          <a:off x="885825" y="504825"/>
          <a:ext cx="3067050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compléter ce tableau en utilsant les filtres 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+ la calculette cachée sur la base de données</a:t>
          </a:r>
        </a:p>
      </xdr:txBody>
    </xdr:sp>
    <xdr:clientData/>
  </xdr:twoCellAnchor>
  <xdr:twoCellAnchor editAs="absolute">
    <xdr:from>
      <xdr:col>0</xdr:col>
      <xdr:colOff>114300</xdr:colOff>
      <xdr:row>0</xdr:row>
      <xdr:rowOff>28575</xdr:rowOff>
    </xdr:from>
    <xdr:to>
      <xdr:col>1</xdr:col>
      <xdr:colOff>258857</xdr:colOff>
      <xdr:row>0</xdr:row>
      <xdr:rowOff>270327</xdr:rowOff>
    </xdr:to>
    <xdr:sp macro="" textlink="">
      <xdr:nvSpPr>
        <xdr:cNvPr id="4106" name="AutoShape 10">
          <a:hlinkClick xmlns:r="http://schemas.openxmlformats.org/officeDocument/2006/relationships" r:id="rId2" tooltip="cliquer pour revenir au sommaire"/>
        </xdr:cNvPr>
        <xdr:cNvSpPr>
          <a:spLocks noChangeArrowheads="1"/>
        </xdr:cNvSpPr>
      </xdr:nvSpPr>
      <xdr:spPr bwMode="auto">
        <a:xfrm>
          <a:off x="114300" y="28575"/>
          <a:ext cx="468407" cy="241752"/>
        </a:xfrm>
        <a:prstGeom prst="leftArrow">
          <a:avLst>
            <a:gd name="adj1" fmla="val 50000"/>
            <a:gd name="adj2" fmla="val 48276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647700</xdr:colOff>
      <xdr:row>0</xdr:row>
      <xdr:rowOff>19050</xdr:rowOff>
    </xdr:from>
    <xdr:to>
      <xdr:col>2</xdr:col>
      <xdr:colOff>767876</xdr:colOff>
      <xdr:row>0</xdr:row>
      <xdr:rowOff>189610</xdr:rowOff>
    </xdr:to>
    <xdr:sp macro="" textlink="">
      <xdr:nvSpPr>
        <xdr:cNvPr id="2059" name="Text Box 11"/>
        <xdr:cNvSpPr txBox="1">
          <a:spLocks noChangeArrowheads="1"/>
        </xdr:cNvSpPr>
      </xdr:nvSpPr>
      <xdr:spPr bwMode="auto">
        <a:xfrm>
          <a:off x="1581150" y="19050"/>
          <a:ext cx="1329851" cy="1705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compléter ce tableau</a:t>
          </a:r>
        </a:p>
      </xdr:txBody>
    </xdr:sp>
    <xdr:clientData/>
  </xdr:twoCellAnchor>
  <xdr:twoCellAnchor editAs="absolute">
    <xdr:from>
      <xdr:col>0</xdr:col>
      <xdr:colOff>114300</xdr:colOff>
      <xdr:row>0</xdr:row>
      <xdr:rowOff>28575</xdr:rowOff>
    </xdr:from>
    <xdr:to>
      <xdr:col>0</xdr:col>
      <xdr:colOff>582707</xdr:colOff>
      <xdr:row>0</xdr:row>
      <xdr:rowOff>270327</xdr:rowOff>
    </xdr:to>
    <xdr:sp macro="" textlink="">
      <xdr:nvSpPr>
        <xdr:cNvPr id="2068" name="AutoShape 20">
          <a:hlinkClick xmlns:r="http://schemas.openxmlformats.org/officeDocument/2006/relationships" r:id="rId1" tooltip="cliquer pour revenir au sommaire"/>
        </xdr:cNvPr>
        <xdr:cNvSpPr>
          <a:spLocks noChangeArrowheads="1"/>
        </xdr:cNvSpPr>
      </xdr:nvSpPr>
      <xdr:spPr bwMode="auto">
        <a:xfrm>
          <a:off x="114300" y="28575"/>
          <a:ext cx="468407" cy="241752"/>
        </a:xfrm>
        <a:prstGeom prst="leftArrow">
          <a:avLst>
            <a:gd name="adj1" fmla="val 50000"/>
            <a:gd name="adj2" fmla="val 48276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0</xdr:row>
      <xdr:rowOff>28575</xdr:rowOff>
    </xdr:from>
    <xdr:to>
      <xdr:col>0</xdr:col>
      <xdr:colOff>582707</xdr:colOff>
      <xdr:row>0</xdr:row>
      <xdr:rowOff>270327</xdr:rowOff>
    </xdr:to>
    <xdr:sp macro="" textlink="">
      <xdr:nvSpPr>
        <xdr:cNvPr id="5124" name="AutoShape 4">
          <a:hlinkClick xmlns:r="http://schemas.openxmlformats.org/officeDocument/2006/relationships" r:id="rId1" tooltip="cliquer pour revenir au sommaire"/>
        </xdr:cNvPr>
        <xdr:cNvSpPr>
          <a:spLocks noChangeArrowheads="1"/>
        </xdr:cNvSpPr>
      </xdr:nvSpPr>
      <xdr:spPr bwMode="auto">
        <a:xfrm>
          <a:off x="114300" y="28575"/>
          <a:ext cx="468407" cy="241752"/>
        </a:xfrm>
        <a:prstGeom prst="leftArrow">
          <a:avLst>
            <a:gd name="adj1" fmla="val 50000"/>
            <a:gd name="adj2" fmla="val 48276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  <xdr:twoCellAnchor editAs="absolute">
    <xdr:from>
      <xdr:col>4</xdr:col>
      <xdr:colOff>19050</xdr:colOff>
      <xdr:row>0</xdr:row>
      <xdr:rowOff>66675</xdr:rowOff>
    </xdr:from>
    <xdr:to>
      <xdr:col>6</xdr:col>
      <xdr:colOff>752475</xdr:colOff>
      <xdr:row>0</xdr:row>
      <xdr:rowOff>266700</xdr:rowOff>
    </xdr:to>
    <xdr:sp macro="" textlink="">
      <xdr:nvSpPr>
        <xdr:cNvPr id="5125" name="Text Box 5">
          <a:hlinkClick xmlns:r="http://schemas.openxmlformats.org/officeDocument/2006/relationships" r:id="rId2" tooltip="lien vers la base (cliquer)"/>
        </xdr:cNvPr>
        <xdr:cNvSpPr txBox="1">
          <a:spLocks noChangeArrowheads="1"/>
        </xdr:cNvSpPr>
      </xdr:nvSpPr>
      <xdr:spPr bwMode="auto">
        <a:xfrm>
          <a:off x="3190875" y="66675"/>
          <a:ext cx="35814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à compléter (instructions dans les commentaires)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6236" name="Rectangle 1"/>
        <xdr:cNvSpPr>
          <a:spLocks noChangeArrowheads="1"/>
        </xdr:cNvSpPr>
      </xdr:nvSpPr>
      <xdr:spPr bwMode="auto">
        <a:xfrm>
          <a:off x="57150" y="1609725"/>
          <a:ext cx="5876925" cy="161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6237" name="Rectangle 2"/>
        <xdr:cNvSpPr>
          <a:spLocks noChangeArrowheads="1"/>
        </xdr:cNvSpPr>
      </xdr:nvSpPr>
      <xdr:spPr bwMode="auto">
        <a:xfrm>
          <a:off x="57150" y="1933575"/>
          <a:ext cx="5876925" cy="161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0</xdr:colOff>
      <xdr:row>9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6238" name="Rectangle 3"/>
        <xdr:cNvSpPr>
          <a:spLocks noChangeArrowheads="1"/>
        </xdr:cNvSpPr>
      </xdr:nvSpPr>
      <xdr:spPr bwMode="auto">
        <a:xfrm>
          <a:off x="57150" y="2257425"/>
          <a:ext cx="5876925" cy="485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0</xdr:colOff>
      <xdr:row>11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6239" name="Rectangle 4"/>
        <xdr:cNvSpPr>
          <a:spLocks noChangeArrowheads="1"/>
        </xdr:cNvSpPr>
      </xdr:nvSpPr>
      <xdr:spPr bwMode="auto">
        <a:xfrm>
          <a:off x="57150" y="2905125"/>
          <a:ext cx="5876925" cy="32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0</xdr:colOff>
      <xdr:row>13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6240" name="Rectangle 5"/>
        <xdr:cNvSpPr>
          <a:spLocks noChangeArrowheads="1"/>
        </xdr:cNvSpPr>
      </xdr:nvSpPr>
      <xdr:spPr bwMode="auto">
        <a:xfrm>
          <a:off x="57150" y="3390900"/>
          <a:ext cx="5876925" cy="485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6241" name="Rectangle 6"/>
        <xdr:cNvSpPr>
          <a:spLocks noChangeArrowheads="1"/>
        </xdr:cNvSpPr>
      </xdr:nvSpPr>
      <xdr:spPr bwMode="auto">
        <a:xfrm>
          <a:off x="57150" y="295275"/>
          <a:ext cx="5876925" cy="504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</xdr:col>
      <xdr:colOff>57150</xdr:colOff>
      <xdr:row>0</xdr:row>
      <xdr:rowOff>28575</xdr:rowOff>
    </xdr:from>
    <xdr:to>
      <xdr:col>1</xdr:col>
      <xdr:colOff>525557</xdr:colOff>
      <xdr:row>0</xdr:row>
      <xdr:rowOff>270327</xdr:rowOff>
    </xdr:to>
    <xdr:sp macro="" textlink="">
      <xdr:nvSpPr>
        <xdr:cNvPr id="6152" name="AutoShape 8">
          <a:hlinkClick xmlns:r="http://schemas.openxmlformats.org/officeDocument/2006/relationships" r:id="rId1" tooltip="cliquer pour revenir au sommaire"/>
        </xdr:cNvPr>
        <xdr:cNvSpPr>
          <a:spLocks noChangeArrowheads="1"/>
        </xdr:cNvSpPr>
      </xdr:nvSpPr>
      <xdr:spPr bwMode="auto">
        <a:xfrm>
          <a:off x="114300" y="28575"/>
          <a:ext cx="468407" cy="241752"/>
        </a:xfrm>
        <a:prstGeom prst="leftArrow">
          <a:avLst>
            <a:gd name="adj1" fmla="val 50000"/>
            <a:gd name="adj2" fmla="val 48276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  <xdr:twoCellAnchor>
    <xdr:from>
      <xdr:col>1</xdr:col>
      <xdr:colOff>0</xdr:colOff>
      <xdr:row>15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6243" name="Rectangle 9"/>
        <xdr:cNvSpPr>
          <a:spLocks noChangeArrowheads="1"/>
        </xdr:cNvSpPr>
      </xdr:nvSpPr>
      <xdr:spPr bwMode="auto">
        <a:xfrm>
          <a:off x="57150" y="4038600"/>
          <a:ext cx="5876925" cy="1295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0</xdr:colOff>
      <xdr:row>15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6244" name="Rectangle 10"/>
        <xdr:cNvSpPr>
          <a:spLocks noChangeArrowheads="1"/>
        </xdr:cNvSpPr>
      </xdr:nvSpPr>
      <xdr:spPr bwMode="auto">
        <a:xfrm>
          <a:off x="57150" y="4038600"/>
          <a:ext cx="5876925" cy="1295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6245" name="Rectangle 11"/>
        <xdr:cNvSpPr>
          <a:spLocks noChangeArrowheads="1"/>
        </xdr:cNvSpPr>
      </xdr:nvSpPr>
      <xdr:spPr bwMode="auto">
        <a:xfrm>
          <a:off x="57150" y="962025"/>
          <a:ext cx="5876925" cy="485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an-Marc Stoeffler" refreshedDate="40573.515997800925" createdVersion="1" refreshedVersion="4" recordCount="285" upgradeOnRefresh="1">
  <cacheSource type="worksheet">
    <worksheetSource ref="A1:O286" sheet="Base de Données"/>
  </cacheSource>
  <cacheFields count="15">
    <cacheField name="MATRICULE" numFmtId="0">
      <sharedItems/>
    </cacheField>
    <cacheField name="NOM" numFmtId="0">
      <sharedItems/>
    </cacheField>
    <cacheField name="PRENOM" numFmtId="0">
      <sharedItems/>
    </cacheField>
    <cacheField name="Qualification" numFmtId="0">
      <sharedItems count="4">
        <s v="1-agent"/>
        <s v="2-maitrise"/>
        <s v="3-cadre"/>
        <s v="4-cadre supérieur"/>
      </sharedItems>
    </cacheField>
    <cacheField name="SITE" numFmtId="0">
      <sharedItems count="4">
        <s v="Paris"/>
        <s v="Nice"/>
        <s v="Strasbourg"/>
        <s v="Lille"/>
      </sharedItems>
    </cacheField>
    <cacheField name="PIECE" numFmtId="0">
      <sharedItems containsBlank="1"/>
    </cacheField>
    <cacheField name="TEL" numFmtId="0">
      <sharedItems containsSemiMixedTypes="0" containsString="0" containsNumber="1" containsInteger="1" minValue="3002" maxValue="3999"/>
    </cacheField>
    <cacheField name="SALAIRE" numFmtId="0">
      <sharedItems containsSemiMixedTypes="0" containsString="0" containsNumber="1" minValue="14703.91" maxValue="129398.76" count="284">
        <n v="21433.02"/>
        <n v="33386.42"/>
        <n v="56482.43"/>
        <n v="23405.53"/>
        <n v="23397.3"/>
        <n v="30055.19"/>
        <n v="25991.41"/>
        <n v="56687.15"/>
        <n v="38985.629999999997"/>
        <n v="32083.64"/>
        <n v="25438.560000000001"/>
        <n v="37832.730000000003"/>
        <n v="26263.48"/>
        <n v="28919"/>
        <n v="24443.68"/>
        <n v="17565.52"/>
        <n v="26606.080000000002"/>
        <n v="23660.81"/>
        <n v="27917.52"/>
        <n v="26357.96"/>
        <n v="19949.29"/>
        <n v="28505.86"/>
        <n v="22918.04"/>
        <n v="22495.79"/>
        <n v="60167.99"/>
        <n v="22764.38"/>
        <n v="24578.33"/>
        <n v="24680.78"/>
        <n v="22615.91"/>
        <n v="52078.080000000002"/>
        <n v="31492.83"/>
        <n v="39985.46"/>
        <n v="27854.880000000001"/>
        <n v="75406.59"/>
        <n v="43911.15"/>
        <n v="27357.32"/>
        <n v="24914.69"/>
        <n v="23583.89"/>
        <n v="30439.98"/>
        <n v="36774.800000000003"/>
        <n v="49118.3"/>
        <n v="22626.29"/>
        <n v="37725.519999999997"/>
        <n v="95523.81"/>
        <n v="35972.26"/>
        <n v="62430.96"/>
        <n v="22602.639999999999"/>
        <n v="27134.080000000002"/>
        <n v="27338.66"/>
        <n v="20026.02"/>
        <n v="28145.05"/>
        <n v="24377.66"/>
        <n v="27870.83"/>
        <n v="76256.37"/>
        <n v="25371.06"/>
        <n v="24033.68"/>
        <n v="19179.46"/>
        <n v="29179.119999999999"/>
        <n v="23465.48"/>
        <n v="51746.25"/>
        <n v="87673.16"/>
        <n v="21321.42"/>
        <n v="25330.15"/>
        <n v="47419.17"/>
        <n v="26753.38"/>
        <n v="24737.29"/>
        <n v="19364.2"/>
        <n v="30787.06"/>
        <n v="23936.62"/>
        <n v="129398.76"/>
        <n v="24592.99"/>
        <n v="26274.04"/>
        <n v="38121.47"/>
        <n v="28310.720000000001"/>
        <n v="25672.48"/>
        <n v="23924.71"/>
        <n v="27182.66"/>
        <n v="28112.83"/>
        <n v="29179.85"/>
        <n v="87070.34"/>
        <n v="21659.919999999998"/>
        <n v="22779.11"/>
        <n v="25321.49"/>
        <n v="45178.080000000002"/>
        <n v="23611.360000000001"/>
        <n v="24482.34"/>
        <n v="24623.360000000001"/>
        <n v="44590.01"/>
        <n v="25554.58"/>
        <n v="25381.22"/>
        <n v="44364.74"/>
        <n v="25883.11"/>
        <n v="19502.82"/>
        <n v="98847.93"/>
        <n v="26314.34"/>
        <n v="27905.19"/>
        <n v="29056.19"/>
        <n v="47525.79"/>
        <n v="24648.16"/>
        <n v="22645.7"/>
        <n v="85762.08"/>
        <n v="24165.35"/>
        <n v="91608.38"/>
        <n v="40602.15"/>
        <n v="32472.59"/>
        <n v="48234.6"/>
        <n v="87286.34"/>
        <n v="30419.17"/>
        <n v="23320.01"/>
        <n v="28648.61"/>
        <n v="110105.06"/>
        <n v="46403.42"/>
        <n v="21006.67"/>
        <n v="87696.24"/>
        <n v="26924.55"/>
        <n v="26942.28"/>
        <n v="25987.75"/>
        <n v="26119.1"/>
        <n v="26623.7"/>
        <n v="40924.699999999997"/>
        <n v="29196.98"/>
        <n v="23910.28"/>
        <n v="23757.38"/>
        <n v="38141.879999999997"/>
        <n v="41599.53"/>
        <n v="23209.34"/>
        <n v="22882.92"/>
        <n v="23995.19"/>
        <n v="50391.54"/>
        <n v="31181.32"/>
        <n v="33063.879999999997"/>
        <n v="24226.5"/>
        <n v="24234.720000000001"/>
        <n v="30383.99"/>
        <n v="19907.93"/>
        <n v="25040.53"/>
        <n v="28023.64"/>
        <n v="56397.05"/>
        <n v="19842.34"/>
        <n v="24005.82"/>
        <n v="26464.36"/>
        <n v="38918.239999999998"/>
        <n v="31448.52"/>
        <n v="78959.28"/>
        <n v="14703.91"/>
        <n v="42157.16"/>
        <n v="111160.62"/>
        <n v="33135.870000000003"/>
        <n v="30237.83"/>
        <n v="30103.26"/>
        <n v="25601.89"/>
        <n v="30625.69"/>
        <n v="23769.279999999999"/>
        <n v="22033.21"/>
        <n v="22352.799999999999"/>
        <n v="55197.45"/>
        <n v="31065.27"/>
        <n v="25195.54"/>
        <n v="57976.97"/>
        <n v="24307.919999999998"/>
        <n v="27355.61"/>
        <n v="98714.12"/>
        <n v="26426.66"/>
        <n v="23635.279999999999"/>
        <n v="23762.76"/>
        <n v="25023.37"/>
        <n v="78050.97"/>
        <n v="82860.53"/>
        <n v="26726.93"/>
        <n v="27824.44"/>
        <n v="31727.83"/>
        <n v="22167.06"/>
        <n v="26468.06"/>
        <n v="51535.17"/>
        <n v="23750.27"/>
        <n v="54175.92"/>
        <n v="32822.65"/>
        <n v="17103.919999999998"/>
        <n v="49387.95"/>
        <n v="128082.69"/>
        <n v="98292.26"/>
        <n v="29403.18"/>
        <n v="23528.16"/>
        <n v="25705.75"/>
        <n v="52732.19"/>
        <n v="29650.29"/>
        <n v="22728.22"/>
        <n v="36167.870000000003"/>
        <n v="38619.839999999997"/>
        <n v="27039.32"/>
        <n v="19554.36"/>
        <n v="25810.51"/>
        <n v="26471.34"/>
        <n v="21819.56"/>
        <n v="45331.65"/>
        <n v="26977.06"/>
        <n v="30098.2"/>
        <n v="26436.880000000001"/>
        <n v="108277.95"/>
        <n v="52617.75"/>
        <n v="31571.119999999999"/>
        <n v="31689.14"/>
        <n v="35457.879999999997"/>
        <n v="33397.01"/>
        <n v="28293.8"/>
        <n v="20899.439999999999"/>
        <n v="23270.99"/>
        <n v="24030.84"/>
        <n v="84079.039999999994"/>
        <n v="23901.25"/>
        <n v="24493.599999999999"/>
        <n v="54565.59"/>
        <n v="19708.91"/>
        <n v="27376.97"/>
        <n v="25030.02"/>
        <n v="58559.1"/>
        <n v="29363.11"/>
        <n v="22298.9"/>
        <n v="57651.05"/>
        <n v="21596.3"/>
        <n v="24980.74"/>
        <n v="26761.5"/>
        <n v="23981.17"/>
        <n v="26096.71"/>
        <n v="24961.51"/>
        <n v="73528.160000000003"/>
        <n v="38692.29"/>
        <n v="24732.639999999999"/>
        <n v="33030.75"/>
        <n v="25744.86"/>
        <n v="26130.46"/>
        <n v="49383.63"/>
        <n v="33803.730000000003"/>
        <n v="22958.15"/>
        <n v="30063.96"/>
        <n v="34826.58"/>
        <n v="56669.120000000003"/>
        <n v="20851.28"/>
        <n v="20312.34"/>
        <n v="22703"/>
        <n v="58204.91"/>
        <n v="49697.61"/>
        <n v="23881.55"/>
        <n v="79223.91"/>
        <n v="23705.51"/>
        <n v="25296.880000000001"/>
        <n v="23414.63"/>
        <n v="72229.11"/>
        <n v="74866.559999999998"/>
        <n v="50014.29"/>
        <n v="25821.94"/>
        <n v="25316.69"/>
        <n v="24089.45"/>
        <n v="27454.69"/>
        <n v="27426.560000000001"/>
        <n v="23270.83"/>
        <n v="28395.66"/>
        <n v="29748.83"/>
        <n v="25844.54"/>
        <n v="33413.589999999997"/>
        <n v="25710.36"/>
        <n v="125615.91"/>
        <n v="20456.05"/>
        <n v="59031.8"/>
        <n v="22017.14"/>
        <n v="27411.59"/>
        <n v="22892.71"/>
        <n v="19199.8"/>
        <n v="21815.360000000001"/>
        <n v="96996.95"/>
        <n v="27592.94"/>
        <n v="29905.66"/>
        <n v="23323.48"/>
        <n v="23759.14"/>
        <n v="77181.539999999994"/>
        <n v="23589.35"/>
        <n v="27206.42"/>
        <n v="33040.589999999997"/>
        <n v="23117.4"/>
        <n v="26253.65"/>
        <n v="23797.279999999999"/>
        <n v="20361.32"/>
        <n v="30387.54"/>
        <n v="80473.56"/>
      </sharedItems>
      <fieldGroup base="7">
        <rangePr autoStart="0" autoEnd="0" startNum="20000" endNum="90000" groupInterval="5000"/>
        <groupItems count="16">
          <s v="&lt;20000"/>
          <s v="20000-25000"/>
          <s v="25000-30000"/>
          <s v="30000-35000"/>
          <s v="35000-40000"/>
          <s v="40000-45000"/>
          <s v="45000-50000"/>
          <s v="50000-55000"/>
          <s v="55000-60000"/>
          <s v="60000-65000"/>
          <s v="65000-70000"/>
          <s v="70000-75000"/>
          <s v="75000-80000"/>
          <s v="80000-85000"/>
          <s v="85000-90000"/>
          <s v="&gt;90000"/>
        </groupItems>
      </fieldGroup>
    </cacheField>
    <cacheField name="sexe" numFmtId="0">
      <sharedItems count="2">
        <s v="femme"/>
        <s v="homme"/>
      </sharedItems>
    </cacheField>
    <cacheField name="date de naisssance" numFmtId="0">
      <sharedItems containsSemiMixedTypes="0" containsNonDate="0" containsDate="1" containsString="0" minDate="1949-12-07T00:00:00" maxDate="1992-09-26T00:00:00"/>
    </cacheField>
    <cacheField name="AGE" numFmtId="0">
      <sharedItems containsSemiMixedTypes="0" containsString="0" containsNumber="1" containsInteger="1" minValue="19" maxValue="62" count="44">
        <n v="50"/>
        <n v="29"/>
        <n v="40"/>
        <n v="27"/>
        <n v="56"/>
        <n v="44"/>
        <n v="41"/>
        <n v="45"/>
        <n v="42"/>
        <n v="43"/>
        <n v="36"/>
        <n v="28"/>
        <n v="39"/>
        <n v="55"/>
        <n v="32"/>
        <n v="25"/>
        <n v="46"/>
        <n v="33"/>
        <n v="47"/>
        <n v="57"/>
        <n v="61"/>
        <n v="22"/>
        <n v="51"/>
        <n v="49"/>
        <n v="30"/>
        <n v="20"/>
        <n v="38"/>
        <n v="26"/>
        <n v="21"/>
        <n v="54"/>
        <n v="19"/>
        <n v="37"/>
        <n v="24"/>
        <n v="48"/>
        <n v="31"/>
        <n v="60"/>
        <n v="23"/>
        <n v="52"/>
        <n v="53"/>
        <n v="58"/>
        <n v="35"/>
        <n v="62"/>
        <n v="34"/>
        <n v="59"/>
      </sharedItems>
      <fieldGroup base="10">
        <rangePr autoStart="0" autoEnd="0" startNum="20" endNum="60" groupInterval="5"/>
        <groupItems count="10">
          <s v="&lt;20"/>
          <s v="20-24"/>
          <s v="25-29"/>
          <s v="30-34"/>
          <s v="35-39"/>
          <s v="40-44"/>
          <s v="45-49"/>
          <s v="50-54"/>
          <s v="55-60"/>
          <s v="&gt;60"/>
        </groupItems>
      </fieldGroup>
    </cacheField>
    <cacheField name="prénom nom" numFmtId="0">
      <sharedItems containsNonDate="0" containsString="0" containsBlank="1"/>
    </cacheField>
    <cacheField name="homonyme ?" numFmtId="0">
      <sharedItems containsNonDate="0" containsString="0" containsBlank="1"/>
    </cacheField>
    <cacheField name="doublon matricule" numFmtId="0">
      <sharedItems containsNonDate="0" containsString="0" containsBlank="1"/>
    </cacheField>
    <cacheField name="contrôle matricule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5">
  <r>
    <s v="MYHA5660"/>
    <s v="ABENHAÏM"/>
    <s v="Cynthia"/>
    <x v="0"/>
    <x v="0"/>
    <s v="pièce 58"/>
    <n v="3091"/>
    <x v="0"/>
    <x v="0"/>
    <d v="1961-10-28T00:00:00"/>
    <x v="0"/>
    <m/>
    <m/>
    <m/>
    <m/>
  </r>
  <r>
    <s v="JUJA7577"/>
    <s v="ABSCHEN"/>
    <s v="Jean"/>
    <x v="1"/>
    <x v="0"/>
    <s v="pièce 74"/>
    <n v="3186"/>
    <x v="1"/>
    <x v="1"/>
    <d v="1982-11-10T00:00:00"/>
    <x v="1"/>
    <m/>
    <m/>
    <m/>
    <m/>
  </r>
  <r>
    <s v="STWA6754"/>
    <s v="ADAMO"/>
    <s v="Stéphane"/>
    <x v="2"/>
    <x v="0"/>
    <s v="pièce 73"/>
    <n v="3056"/>
    <x v="2"/>
    <x v="1"/>
    <d v="1971-12-15T00:00:00"/>
    <x v="2"/>
    <m/>
    <m/>
    <m/>
    <m/>
  </r>
  <r>
    <s v="MOXA8674"/>
    <s v="AGAPOF"/>
    <s v="Marion"/>
    <x v="0"/>
    <x v="1"/>
    <s v="pièce 109"/>
    <n v="3033"/>
    <x v="3"/>
    <x v="0"/>
    <d v="1984-03-23T00:00:00"/>
    <x v="3"/>
    <m/>
    <m/>
    <m/>
    <m/>
  </r>
  <r>
    <s v="OKHA7400"/>
    <s v="ALEMBERT"/>
    <s v="Olivier"/>
    <x v="0"/>
    <x v="0"/>
    <s v="pièce 134"/>
    <n v="3408"/>
    <x v="4"/>
    <x v="1"/>
    <d v="1982-01-11T00:00:00"/>
    <x v="1"/>
    <m/>
    <m/>
    <m/>
    <m/>
  </r>
  <r>
    <s v="HXFA5611"/>
    <s v="AMELLAL"/>
    <s v="Henri"/>
    <x v="0"/>
    <x v="1"/>
    <s v="pièce 104"/>
    <n v="3132"/>
    <x v="5"/>
    <x v="1"/>
    <d v="1955-12-24T00:00:00"/>
    <x v="4"/>
    <m/>
    <m/>
    <m/>
    <m/>
  </r>
  <r>
    <s v="AMLL5574"/>
    <s v="AMELLAL"/>
    <s v="Marc"/>
    <x v="0"/>
    <x v="1"/>
    <s v="pièce 232"/>
    <n v="3766"/>
    <x v="6"/>
    <x v="1"/>
    <d v="1967-01-18T00:00:00"/>
    <x v="5"/>
    <m/>
    <m/>
    <m/>
    <m/>
  </r>
  <r>
    <s v="VYKA6766"/>
    <s v="AMELLAL"/>
    <s v="Viviane"/>
    <x v="2"/>
    <x v="2"/>
    <s v="pièce 80"/>
    <n v="3421"/>
    <x v="7"/>
    <x v="0"/>
    <d v="1970-05-19T00:00:00"/>
    <x v="6"/>
    <m/>
    <m/>
    <m/>
    <m/>
  </r>
  <r>
    <s v="JTNA6125"/>
    <s v="ANGONIN"/>
    <s v="Jean-Pierre"/>
    <x v="1"/>
    <x v="1"/>
    <s v="pièce 70"/>
    <n v="3419"/>
    <x v="8"/>
    <x v="1"/>
    <d v="1966-09-18T00:00:00"/>
    <x v="7"/>
    <m/>
    <m/>
    <m/>
    <m/>
  </r>
  <r>
    <s v="MWCA6264"/>
    <s v="AZOURA"/>
    <s v="Marie-France"/>
    <x v="2"/>
    <x v="1"/>
    <s v="pièce 109"/>
    <n v="3127"/>
    <x v="9"/>
    <x v="0"/>
    <d v="1969-04-11T00:00:00"/>
    <x v="8"/>
    <m/>
    <m/>
    <m/>
    <m/>
  </r>
  <r>
    <s v="MJXA6545"/>
    <s v="AZRIA"/>
    <s v="Maryse"/>
    <x v="1"/>
    <x v="0"/>
    <s v="pièce 233"/>
    <n v="3060"/>
    <x v="10"/>
    <x v="0"/>
    <d v="1968-01-21T00:00:00"/>
    <x v="9"/>
    <m/>
    <m/>
    <m/>
    <m/>
  </r>
  <r>
    <s v="SLJB6306"/>
    <s v="BACH"/>
    <s v="Sylvie"/>
    <x v="2"/>
    <x v="1"/>
    <s v="pièce 90"/>
    <n v="3147"/>
    <x v="11"/>
    <x v="0"/>
    <d v="1967-01-19T00:00:00"/>
    <x v="5"/>
    <m/>
    <m/>
    <m/>
    <m/>
  </r>
  <r>
    <s v="PBXB6056"/>
    <s v="BAH"/>
    <s v="Paule"/>
    <x v="0"/>
    <x v="0"/>
    <s v="pièce 131"/>
    <n v="3795"/>
    <x v="12"/>
    <x v="0"/>
    <d v="1967-11-28T00:00:00"/>
    <x v="5"/>
    <m/>
    <m/>
    <m/>
    <m/>
  </r>
  <r>
    <s v="JQAB5530"/>
    <s v="BARNAUD"/>
    <s v="Janine"/>
    <x v="1"/>
    <x v="1"/>
    <s v="pièce 58"/>
    <n v="3725"/>
    <x v="13"/>
    <x v="0"/>
    <d v="1955-10-22T00:00:00"/>
    <x v="4"/>
    <m/>
    <m/>
    <m/>
    <m/>
  </r>
  <r>
    <s v="MCEB7242"/>
    <s v="BARRACHINA"/>
    <s v="Monique"/>
    <x v="0"/>
    <x v="0"/>
    <s v="pièce 35"/>
    <n v="3072"/>
    <x v="14"/>
    <x v="0"/>
    <d v="1975-06-03T00:00:00"/>
    <x v="10"/>
    <m/>
    <m/>
    <m/>
    <m/>
  </r>
  <r>
    <s v="SLFB8536"/>
    <s v="BARRANDON"/>
    <s v="Stéphanie"/>
    <x v="0"/>
    <x v="1"/>
    <s v="pièce 34"/>
    <n v="3280"/>
    <x v="15"/>
    <x v="0"/>
    <d v="1983-01-25T00:00:00"/>
    <x v="11"/>
    <m/>
    <m/>
    <m/>
    <m/>
  </r>
  <r>
    <s v="TBJB6446"/>
    <s v="BASS"/>
    <s v="Thierry"/>
    <x v="0"/>
    <x v="2"/>
    <s v="pièce 35"/>
    <n v="3090"/>
    <x v="16"/>
    <x v="1"/>
    <d v="1972-02-03T00:00:00"/>
    <x v="12"/>
    <m/>
    <m/>
    <m/>
    <m/>
  </r>
  <r>
    <s v="ANTB6715"/>
    <s v="BAUDET"/>
    <s v="Arlette"/>
    <x v="0"/>
    <x v="1"/>
    <s v="pièce 91"/>
    <n v="3632"/>
    <x v="17"/>
    <x v="0"/>
    <d v="1955-12-10T00:00:00"/>
    <x v="4"/>
    <m/>
    <m/>
    <m/>
    <m/>
  </r>
  <r>
    <s v="MIVB7134"/>
    <s v="BAUDET"/>
    <s v="Michele"/>
    <x v="0"/>
    <x v="0"/>
    <s v="pièce 96"/>
    <n v="3880"/>
    <x v="18"/>
    <x v="0"/>
    <d v="1975-04-03T00:00:00"/>
    <x v="10"/>
    <m/>
    <m/>
    <m/>
    <m/>
  </r>
  <r>
    <s v="GLFB8131"/>
    <s v="BEAUDEAU"/>
    <s v="Gérard"/>
    <x v="0"/>
    <x v="1"/>
    <s v="pièce 212"/>
    <n v="3541"/>
    <x v="19"/>
    <x v="1"/>
    <d v="1956-04-03T00:00:00"/>
    <x v="13"/>
    <m/>
    <m/>
    <m/>
    <m/>
  </r>
  <r>
    <s v="ISKB7122"/>
    <s v="BEAUMIER"/>
    <s v="Isabelle"/>
    <x v="0"/>
    <x v="1"/>
    <s v="pièce 17"/>
    <n v="3595"/>
    <x v="20"/>
    <x v="0"/>
    <d v="1979-12-08T00:00:00"/>
    <x v="14"/>
    <m/>
    <m/>
    <m/>
    <m/>
  </r>
  <r>
    <s v="JQDB8360"/>
    <s v="BEDO"/>
    <s v="Jean"/>
    <x v="0"/>
    <x v="1"/>
    <s v="pièce 219"/>
    <n v="3008"/>
    <x v="21"/>
    <x v="1"/>
    <d v="1986-08-31T00:00:00"/>
    <x v="15"/>
    <m/>
    <m/>
    <m/>
    <m/>
  </r>
  <r>
    <s v="MRTB6165"/>
    <s v="BEETHOVEN"/>
    <s v="Michele"/>
    <x v="0"/>
    <x v="0"/>
    <s v="pièce 131"/>
    <n v="3013"/>
    <x v="22"/>
    <x v="0"/>
    <d v="1965-02-22T00:00:00"/>
    <x v="16"/>
    <m/>
    <m/>
    <m/>
    <m/>
  </r>
  <r>
    <s v="JFIB7352"/>
    <s v="BENHAMOU"/>
    <s v="Pauline"/>
    <x v="0"/>
    <x v="1"/>
    <s v="pièce 58"/>
    <n v="3486"/>
    <x v="23"/>
    <x v="0"/>
    <d v="1978-07-23T00:00:00"/>
    <x v="17"/>
    <m/>
    <m/>
    <m/>
    <m/>
  </r>
  <r>
    <s v="PQWB6377"/>
    <s v="BENSIMHON"/>
    <s v="Pascal"/>
    <x v="2"/>
    <x v="0"/>
    <s v="pièce 73"/>
    <n v="3636"/>
    <x v="24"/>
    <x v="1"/>
    <d v="1964-08-28T00:00:00"/>
    <x v="18"/>
    <m/>
    <m/>
    <m/>
    <m/>
  </r>
  <r>
    <s v="ERUB5334"/>
    <s v="BENSIMON"/>
    <s v="Elisabeth"/>
    <x v="0"/>
    <x v="1"/>
    <s v="pièce 58"/>
    <n v="3287"/>
    <x v="25"/>
    <x v="0"/>
    <d v="1955-04-21T00:00:00"/>
    <x v="4"/>
    <m/>
    <m/>
    <m/>
    <m/>
  </r>
  <r>
    <s v="NYSB7206"/>
    <s v="BÉRAUD"/>
    <s v="Nathalie"/>
    <x v="0"/>
    <x v="1"/>
    <s v="pièce 245"/>
    <n v="3141"/>
    <x v="26"/>
    <x v="0"/>
    <d v="1983-07-10T00:00:00"/>
    <x v="11"/>
    <m/>
    <m/>
    <m/>
    <m/>
  </r>
  <r>
    <s v="JMST5574"/>
    <s v="BERDUGO"/>
    <s v="Bernadette"/>
    <x v="0"/>
    <x v="1"/>
    <s v="pièce 64"/>
    <n v="3710"/>
    <x v="27"/>
    <x v="0"/>
    <d v="1954-03-30T00:00:00"/>
    <x v="19"/>
    <m/>
    <m/>
    <m/>
    <m/>
  </r>
  <r>
    <s v="CESB5072"/>
    <s v="BERTOLO"/>
    <s v="Claudie"/>
    <x v="0"/>
    <x v="1"/>
    <s v="pièce 238"/>
    <n v="3012"/>
    <x v="28"/>
    <x v="0"/>
    <d v="1961-04-15T00:00:00"/>
    <x v="0"/>
    <m/>
    <m/>
    <m/>
    <m/>
  </r>
  <r>
    <s v="RYGB6744"/>
    <s v="BERTRAND"/>
    <s v="Roger"/>
    <x v="2"/>
    <x v="0"/>
    <s v="pièce 58"/>
    <n v="3626"/>
    <x v="29"/>
    <x v="1"/>
    <d v="1967-01-10T00:00:00"/>
    <x v="5"/>
    <m/>
    <m/>
    <m/>
    <m/>
  </r>
  <r>
    <s v="MROB4443"/>
    <s v="BIDAULT"/>
    <s v="Marie-Reine"/>
    <x v="1"/>
    <x v="1"/>
    <s v="pièce 245"/>
    <n v="3733"/>
    <x v="30"/>
    <x v="0"/>
    <d v="1950-06-25T00:00:00"/>
    <x v="20"/>
    <m/>
    <m/>
    <m/>
    <m/>
  </r>
  <r>
    <s v="EUUB6671"/>
    <s v="BINET"/>
    <s v="Emmanuel"/>
    <x v="1"/>
    <x v="1"/>
    <s v="pièce 55"/>
    <n v="3799"/>
    <x v="31"/>
    <x v="1"/>
    <d v="1964-08-22T00:00:00"/>
    <x v="18"/>
    <m/>
    <m/>
    <m/>
    <m/>
  </r>
  <r>
    <s v="OTHB8402"/>
    <s v="BINET"/>
    <s v="Olivier"/>
    <x v="0"/>
    <x v="1"/>
    <s v="pièce 64"/>
    <n v="3023"/>
    <x v="32"/>
    <x v="1"/>
    <d v="1989-07-21T00:00:00"/>
    <x v="21"/>
    <m/>
    <m/>
    <m/>
    <m/>
  </r>
  <r>
    <s v="GSCB5064"/>
    <s v="BLANC"/>
    <s v="Giséle"/>
    <x v="3"/>
    <x v="1"/>
    <s v="pièce 90"/>
    <n v="3650"/>
    <x v="33"/>
    <x v="0"/>
    <d v="1960-02-16T00:00:00"/>
    <x v="22"/>
    <m/>
    <m/>
    <m/>
    <m/>
  </r>
  <r>
    <s v="GYPB5625"/>
    <s v="BLANCHOT"/>
    <s v="Guy"/>
    <x v="2"/>
    <x v="1"/>
    <s v="pièce 78"/>
    <n v="3089"/>
    <x v="34"/>
    <x v="1"/>
    <d v="1962-05-31T00:00:00"/>
    <x v="23"/>
    <m/>
    <m/>
    <m/>
    <m/>
  </r>
  <r>
    <s v="RXXB7135"/>
    <s v="BOLLO"/>
    <s v="René"/>
    <x v="0"/>
    <x v="1"/>
    <s v="pièce 107"/>
    <n v="3568"/>
    <x v="35"/>
    <x v="1"/>
    <d v="1981-10-10T00:00:00"/>
    <x v="24"/>
    <m/>
    <m/>
    <m/>
    <m/>
  </r>
  <r>
    <s v="CKCB8576"/>
    <s v="BONNAY"/>
    <s v="Céline"/>
    <x v="0"/>
    <x v="0"/>
    <s v="pièce 35"/>
    <n v="3214"/>
    <x v="36"/>
    <x v="0"/>
    <d v="1982-09-26T00:00:00"/>
    <x v="1"/>
    <m/>
    <m/>
    <m/>
    <m/>
  </r>
  <r>
    <s v="AJDB8746"/>
    <s v="BOUCHET"/>
    <s v="Audrey"/>
    <x v="0"/>
    <x v="0"/>
    <s v="pièce 73"/>
    <n v="3059"/>
    <x v="37"/>
    <x v="0"/>
    <d v="1991-05-20T00:00:00"/>
    <x v="25"/>
    <m/>
    <m/>
    <m/>
    <m/>
  </r>
  <r>
    <s v="MISB6160"/>
    <s v="BOUCHET"/>
    <s v="Micheline"/>
    <x v="1"/>
    <x v="0"/>
    <s v="pièce 64"/>
    <n v="3170"/>
    <x v="38"/>
    <x v="0"/>
    <d v="1967-12-19T00:00:00"/>
    <x v="5"/>
    <m/>
    <m/>
    <m/>
    <m/>
  </r>
  <r>
    <s v="OKVB8647"/>
    <s v="BOUDART"/>
    <s v="Orianne"/>
    <x v="2"/>
    <x v="0"/>
    <s v="pièce SEC"/>
    <n v="3586"/>
    <x v="39"/>
    <x v="0"/>
    <d v="1986-05-27T00:00:00"/>
    <x v="15"/>
    <m/>
    <m/>
    <m/>
    <m/>
  </r>
  <r>
    <s v="PMFB7433"/>
    <s v="BOULLICAUD"/>
    <s v="Paul"/>
    <x v="2"/>
    <x v="1"/>
    <s v="pièce 73"/>
    <n v="3095"/>
    <x v="40"/>
    <x v="1"/>
    <d v="1983-10-28T00:00:00"/>
    <x v="11"/>
    <m/>
    <m/>
    <m/>
    <m/>
  </r>
  <r>
    <s v="JANB6264"/>
    <s v="BOUN"/>
    <s v="Jeanine"/>
    <x v="0"/>
    <x v="1"/>
    <s v="pièce 64"/>
    <n v="3080"/>
    <x v="41"/>
    <x v="0"/>
    <d v="1973-01-02T00:00:00"/>
    <x v="26"/>
    <m/>
    <m/>
    <m/>
    <m/>
  </r>
  <r>
    <s v="FJOB6070"/>
    <s v="BOUSLAH"/>
    <s v="Fabien"/>
    <x v="1"/>
    <x v="1"/>
    <s v="pièce 216"/>
    <n v="3111"/>
    <x v="42"/>
    <x v="1"/>
    <d v="1966-05-13T00:00:00"/>
    <x v="7"/>
    <m/>
    <m/>
    <m/>
    <m/>
  </r>
  <r>
    <s v="GDMB5034"/>
    <s v="BOUZCKAR"/>
    <s v="Ghislaine"/>
    <x v="3"/>
    <x v="1"/>
    <s v="pièce 35"/>
    <n v="3801"/>
    <x v="43"/>
    <x v="0"/>
    <d v="1956-07-26T00:00:00"/>
    <x v="13"/>
    <m/>
    <m/>
    <m/>
    <m/>
  </r>
  <r>
    <s v="GTAB6410"/>
    <s v="BOVERO"/>
    <s v="Gilbert"/>
    <x v="1"/>
    <x v="1"/>
    <s v="pièce 80"/>
    <n v="3456"/>
    <x v="44"/>
    <x v="1"/>
    <d v="1967-11-25T00:00:00"/>
    <x v="5"/>
    <m/>
    <m/>
    <m/>
    <m/>
  </r>
  <r>
    <s v="CGIB8632"/>
    <s v="BRELEUR"/>
    <s v="Christophe"/>
    <x v="2"/>
    <x v="1"/>
    <s v="pièce 80"/>
    <n v="3002"/>
    <x v="45"/>
    <x v="1"/>
    <d v="1985-12-24T00:00:00"/>
    <x v="27"/>
    <m/>
    <m/>
    <m/>
    <m/>
  </r>
  <r>
    <s v="GBCB6754"/>
    <s v="BRON"/>
    <s v="Geneviève"/>
    <x v="0"/>
    <x v="1"/>
    <s v="pièce 64"/>
    <n v="3009"/>
    <x v="46"/>
    <x v="0"/>
    <d v="1972-03-08T00:00:00"/>
    <x v="12"/>
    <m/>
    <m/>
    <m/>
    <m/>
  </r>
  <r>
    <s v="MPNB8133"/>
    <s v="BRUNET"/>
    <s v="Murielle"/>
    <x v="0"/>
    <x v="1"/>
    <s v="pièce 131"/>
    <n v="3715"/>
    <x v="47"/>
    <x v="0"/>
    <d v="1990-10-10T00:00:00"/>
    <x v="28"/>
    <m/>
    <m/>
    <m/>
    <m/>
  </r>
  <r>
    <s v="MCAB7007"/>
    <s v="BSIRI"/>
    <s v="Marie-Rose"/>
    <x v="0"/>
    <x v="0"/>
    <s v="pièce 67"/>
    <n v="3769"/>
    <x v="48"/>
    <x v="0"/>
    <d v="1982-08-31T00:00:00"/>
    <x v="1"/>
    <m/>
    <m/>
    <m/>
    <m/>
  </r>
  <r>
    <s v="MRVC6701"/>
    <s v="CAILLOT"/>
    <s v="Martine"/>
    <x v="0"/>
    <x v="1"/>
    <s v="pièce 73"/>
    <n v="3021"/>
    <x v="49"/>
    <x v="0"/>
    <d v="1964-01-21T00:00:00"/>
    <x v="18"/>
    <m/>
    <m/>
    <m/>
    <m/>
  </r>
  <r>
    <s v="CRSC7607"/>
    <s v="CALVET"/>
    <s v="Chrystel"/>
    <x v="0"/>
    <x v="1"/>
    <s v="pièce 80"/>
    <n v="3666"/>
    <x v="50"/>
    <x v="0"/>
    <d v="1983-04-01T00:00:00"/>
    <x v="11"/>
    <m/>
    <m/>
    <m/>
    <m/>
  </r>
  <r>
    <s v="CPQC8256"/>
    <s v="CAMELOT"/>
    <s v="Cédric"/>
    <x v="0"/>
    <x v="3"/>
    <s v="secrétariat"/>
    <n v="3999"/>
    <x v="51"/>
    <x v="1"/>
    <d v="1989-03-02T00:00:00"/>
    <x v="21"/>
    <m/>
    <m/>
    <m/>
    <m/>
  </r>
  <r>
    <s v="VLQC5335"/>
    <s v="CARRERA"/>
    <s v="Victor"/>
    <x v="0"/>
    <x v="2"/>
    <s v="pièce 129"/>
    <n v="3016"/>
    <x v="52"/>
    <x v="1"/>
    <d v="1957-03-21T00:00:00"/>
    <x v="29"/>
    <m/>
    <m/>
    <m/>
    <m/>
  </r>
  <r>
    <s v="JMSC6372"/>
    <s v="CERCOTTE"/>
    <s v="Marie-Isabelle"/>
    <x v="3"/>
    <x v="1"/>
    <s v="pièce 220"/>
    <n v="3982"/>
    <x v="53"/>
    <x v="0"/>
    <d v="1965-10-14T00:00:00"/>
    <x v="16"/>
    <m/>
    <m/>
    <m/>
    <m/>
  </r>
  <r>
    <s v="PMKC7404"/>
    <s v="CHAMBLAS"/>
    <s v="Pauline"/>
    <x v="0"/>
    <x v="0"/>
    <s v="pièce 232"/>
    <n v="3657"/>
    <x v="54"/>
    <x v="0"/>
    <d v="1982-03-04T00:00:00"/>
    <x v="1"/>
    <m/>
    <m/>
    <m/>
    <m/>
  </r>
  <r>
    <s v="CSPC8224"/>
    <s v="CHARDON"/>
    <s v="Camille"/>
    <x v="0"/>
    <x v="1"/>
    <s v="pièce 78"/>
    <n v="3129"/>
    <x v="55"/>
    <x v="0"/>
    <d v="1986-08-19T00:00:00"/>
    <x v="15"/>
    <m/>
    <m/>
    <m/>
    <m/>
  </r>
  <r>
    <s v="LIJC8646"/>
    <s v="CHAUBEAU"/>
    <s v="Louis"/>
    <x v="0"/>
    <x v="1"/>
    <s v="pièce 83"/>
    <n v="3171"/>
    <x v="56"/>
    <x v="1"/>
    <d v="1990-10-31T00:00:00"/>
    <x v="28"/>
    <m/>
    <m/>
    <m/>
    <m/>
  </r>
  <r>
    <s v="TIVC7641"/>
    <s v="CHAVES"/>
    <s v="Thierry"/>
    <x v="0"/>
    <x v="0"/>
    <s v="pièce 51"/>
    <n v="3879"/>
    <x v="57"/>
    <x v="1"/>
    <d v="1979-05-01T00:00:00"/>
    <x v="14"/>
    <m/>
    <m/>
    <m/>
    <m/>
  </r>
  <r>
    <s v="JTDC5252"/>
    <s v="CHEHMAT"/>
    <s v="Jocelyne"/>
    <x v="0"/>
    <x v="1"/>
    <s v="pièce 51"/>
    <n v="3062"/>
    <x v="58"/>
    <x v="0"/>
    <d v="1955-03-11T00:00:00"/>
    <x v="4"/>
    <m/>
    <m/>
    <m/>
    <m/>
  </r>
  <r>
    <s v="NGEC6534"/>
    <s v="CHI"/>
    <s v="Nicole"/>
    <x v="2"/>
    <x v="0"/>
    <s v="pièce 80"/>
    <n v="3778"/>
    <x v="59"/>
    <x v="0"/>
    <d v="1970-03-31T00:00:00"/>
    <x v="6"/>
    <m/>
    <m/>
    <m/>
    <m/>
  </r>
  <r>
    <s v="VVJC6063"/>
    <s v="CHICHE"/>
    <s v="Vincent"/>
    <x v="3"/>
    <x v="2"/>
    <s v="pièce 95"/>
    <n v="3041"/>
    <x v="60"/>
    <x v="1"/>
    <d v="1967-10-06T00:00:00"/>
    <x v="5"/>
    <m/>
    <m/>
    <m/>
    <m/>
  </r>
  <r>
    <s v="LKBC8730 "/>
    <s v="CHRISTOPHE"/>
    <s v="Laetitia"/>
    <x v="0"/>
    <x v="1"/>
    <s v="pièce 83"/>
    <n v="3185"/>
    <x v="61"/>
    <x v="0"/>
    <d v="1992-06-05T00:00:00"/>
    <x v="30"/>
    <m/>
    <m/>
    <m/>
    <m/>
  </r>
  <r>
    <s v="CQCC6720"/>
    <s v="CLAVERIE"/>
    <s v="Isabelle"/>
    <x v="0"/>
    <x v="1"/>
    <s v="pièce 64"/>
    <n v="3168"/>
    <x v="62"/>
    <x v="0"/>
    <d v="1967-05-27T00:00:00"/>
    <x v="5"/>
    <m/>
    <m/>
    <m/>
    <m/>
  </r>
  <r>
    <s v="GADC8337"/>
    <s v="COBHEN"/>
    <s v="Gaylor"/>
    <x v="2"/>
    <x v="1"/>
    <s v="pièce 73"/>
    <n v="3087"/>
    <x v="63"/>
    <x v="1"/>
    <d v="1986-02-03T00:00:00"/>
    <x v="15"/>
    <m/>
    <m/>
    <m/>
    <m/>
  </r>
  <r>
    <s v="CXGC7710"/>
    <s v="COHEN"/>
    <s v="Christian"/>
    <x v="0"/>
    <x v="1"/>
    <s v="pièce 58"/>
    <n v="3173"/>
    <x v="64"/>
    <x v="1"/>
    <d v="1978-09-29T00:00:00"/>
    <x v="17"/>
    <m/>
    <m/>
    <m/>
    <m/>
  </r>
  <r>
    <s v="MOMC7014"/>
    <s v="COMTE"/>
    <s v="Martin"/>
    <x v="0"/>
    <x v="0"/>
    <s v="pièce 110"/>
    <n v="3054"/>
    <x v="65"/>
    <x v="1"/>
    <d v="1974-09-05T00:00:00"/>
    <x v="31"/>
    <m/>
    <m/>
    <m/>
    <m/>
  </r>
  <r>
    <s v="PTLC8562"/>
    <s v="CORBET"/>
    <s v="Pauline"/>
    <x v="0"/>
    <x v="0"/>
    <s v="pièce 104"/>
    <n v="3149"/>
    <x v="66"/>
    <x v="0"/>
    <d v="1984-11-03T00:00:00"/>
    <x v="3"/>
    <m/>
    <m/>
    <m/>
    <m/>
  </r>
  <r>
    <s v="MYSC6155"/>
    <s v="COUDERC"/>
    <s v="Marie-Louise"/>
    <x v="1"/>
    <x v="1"/>
    <s v="pièce 97"/>
    <n v="3627"/>
    <x v="67"/>
    <x v="0"/>
    <d v="1972-08-12T00:00:00"/>
    <x v="12"/>
    <m/>
    <m/>
    <m/>
    <m/>
  </r>
  <r>
    <s v="DYGC7021"/>
    <s v="COUGET"/>
    <s v="Delphine"/>
    <x v="0"/>
    <x v="1"/>
    <s v="pièce 66"/>
    <n v="3730"/>
    <x v="68"/>
    <x v="0"/>
    <d v="1982-11-08T00:00:00"/>
    <x v="1"/>
    <m/>
    <m/>
    <m/>
    <m/>
  </r>
  <r>
    <s v="MVOC5020"/>
    <s v="CRIÉ"/>
    <s v="Michel"/>
    <x v="3"/>
    <x v="0"/>
    <s v="pièce 90"/>
    <n v="3946"/>
    <x v="69"/>
    <x v="1"/>
    <d v="1957-01-17T00:00:00"/>
    <x v="29"/>
    <m/>
    <m/>
    <m/>
    <m/>
  </r>
  <r>
    <s v="NRAC8563"/>
    <s v="CROMBEZ"/>
    <s v="Nadia"/>
    <x v="0"/>
    <x v="1"/>
    <s v="pièce 80"/>
    <n v="3200"/>
    <x v="70"/>
    <x v="0"/>
    <d v="1985-09-15T00:00:00"/>
    <x v="27"/>
    <m/>
    <m/>
    <m/>
    <m/>
  </r>
  <r>
    <s v="MVNC7632"/>
    <s v="CUCIT"/>
    <s v="Marie-Louise"/>
    <x v="0"/>
    <x v="1"/>
    <s v="pièce 35"/>
    <n v="3794"/>
    <x v="71"/>
    <x v="0"/>
    <d v="1981-11-13T00:00:00"/>
    <x v="24"/>
    <m/>
    <m/>
    <m/>
    <m/>
  </r>
  <r>
    <s v="CYVC6773"/>
    <s v="CYMBALIST"/>
    <s v="Christophe"/>
    <x v="1"/>
    <x v="1"/>
    <s v="pièce 118"/>
    <n v="3270"/>
    <x v="72"/>
    <x v="1"/>
    <d v="1968-04-24T00:00:00"/>
    <x v="9"/>
    <m/>
    <m/>
    <m/>
    <m/>
  </r>
  <r>
    <s v="RJTD6541"/>
    <s v="DAMBSKI"/>
    <s v="René"/>
    <x v="0"/>
    <x v="0"/>
    <s v="pièce 14"/>
    <n v="3076"/>
    <x v="73"/>
    <x v="1"/>
    <d v="1970-12-26T00:00:00"/>
    <x v="6"/>
    <m/>
    <m/>
    <m/>
    <m/>
  </r>
  <r>
    <s v="MVOD7617"/>
    <s v="DANIEL"/>
    <s v="Murielle"/>
    <x v="0"/>
    <x v="0"/>
    <s v="pièce 255"/>
    <n v="3633"/>
    <x v="74"/>
    <x v="0"/>
    <d v="1981-08-06T00:00:00"/>
    <x v="24"/>
    <m/>
    <m/>
    <m/>
    <m/>
  </r>
  <r>
    <s v="VDJD8315"/>
    <s v="DEDIEU"/>
    <s v="Vanessa"/>
    <x v="0"/>
    <x v="1"/>
    <s v="pièce 78"/>
    <n v="3712"/>
    <x v="75"/>
    <x v="0"/>
    <d v="1987-02-02T00:00:00"/>
    <x v="32"/>
    <m/>
    <m/>
    <m/>
    <m/>
  </r>
  <r>
    <s v="EQDD5640"/>
    <s v="DEFRANCE"/>
    <s v="Eliette"/>
    <x v="0"/>
    <x v="0"/>
    <s v="pièce 74"/>
    <n v="3005"/>
    <x v="76"/>
    <x v="0"/>
    <d v="1963-05-26T00:00:00"/>
    <x v="33"/>
    <m/>
    <m/>
    <m/>
    <m/>
  </r>
  <r>
    <s v="NQRD6661"/>
    <s v="DEIXONNE"/>
    <s v="Nadine"/>
    <x v="0"/>
    <x v="0"/>
    <s v="pièce 133"/>
    <n v="3631"/>
    <x v="77"/>
    <x v="0"/>
    <d v="1972-02-01T00:00:00"/>
    <x v="12"/>
    <m/>
    <m/>
    <m/>
    <m/>
  </r>
  <r>
    <s v="JHLD7172"/>
    <s v="DELAMARRE"/>
    <s v="Jean-Luc"/>
    <x v="0"/>
    <x v="1"/>
    <s v="pièce 118"/>
    <n v="3108"/>
    <x v="78"/>
    <x v="1"/>
    <d v="1980-05-13T00:00:00"/>
    <x v="34"/>
    <m/>
    <m/>
    <m/>
    <m/>
  </r>
  <r>
    <s v="PYED6237"/>
    <s v="DELUC"/>
    <s v="Pascal"/>
    <x v="3"/>
    <x v="0"/>
    <s v="pièce 97"/>
    <n v="3068"/>
    <x v="79"/>
    <x v="1"/>
    <d v="1964-09-01T00:00:00"/>
    <x v="18"/>
    <m/>
    <m/>
    <m/>
    <m/>
  </r>
  <r>
    <s v="CAND6545"/>
    <s v="DENIS"/>
    <s v="Claudine"/>
    <x v="0"/>
    <x v="1"/>
    <s v="pièce 136"/>
    <n v="3669"/>
    <x v="80"/>
    <x v="0"/>
    <d v="1972-12-11T00:00:00"/>
    <x v="12"/>
    <m/>
    <m/>
    <m/>
    <m/>
  </r>
  <r>
    <s v="IXID6657"/>
    <s v="DESHAYES"/>
    <s v="Isabelle"/>
    <x v="0"/>
    <x v="1"/>
    <s v="pièce 138"/>
    <n v="3822"/>
    <x v="81"/>
    <x v="0"/>
    <d v="1968-04-26T00:00:00"/>
    <x v="9"/>
    <m/>
    <m/>
    <m/>
    <m/>
  </r>
  <r>
    <s v="MLQD7466"/>
    <s v="DESROSES"/>
    <s v="Martine"/>
    <x v="0"/>
    <x v="0"/>
    <s v="pièce 95"/>
    <n v="3119"/>
    <x v="82"/>
    <x v="0"/>
    <d v="1979-05-26T00:00:00"/>
    <x v="14"/>
    <m/>
    <m/>
    <m/>
    <m/>
  </r>
  <r>
    <s v="RJND6600"/>
    <s v="DESTAIN"/>
    <s v="Roseline"/>
    <x v="2"/>
    <x v="0"/>
    <s v="pièce 255"/>
    <n v="3152"/>
    <x v="83"/>
    <x v="0"/>
    <d v="1967-02-26T00:00:00"/>
    <x v="5"/>
    <m/>
    <m/>
    <m/>
    <m/>
  </r>
  <r>
    <s v="YKKD5702"/>
    <s v="D'HÉROUVILLE"/>
    <s v="Yolande"/>
    <x v="0"/>
    <x v="2"/>
    <s v="pièce 53"/>
    <n v="3259"/>
    <x v="84"/>
    <x v="0"/>
    <d v="1961-02-07T00:00:00"/>
    <x v="0"/>
    <m/>
    <m/>
    <m/>
    <m/>
  </r>
  <r>
    <s v="NXCD6257"/>
    <s v="DI"/>
    <s v="Nadine"/>
    <x v="0"/>
    <x v="0"/>
    <s v="pièce 206"/>
    <n v="3727"/>
    <x v="85"/>
    <x v="0"/>
    <d v="1966-04-24T00:00:00"/>
    <x v="7"/>
    <m/>
    <m/>
    <m/>
    <m/>
  </r>
  <r>
    <s v="LIVD8556"/>
    <s v="DONG"/>
    <s v="Laetitia"/>
    <x v="0"/>
    <x v="1"/>
    <s v="pièce 74"/>
    <n v="3647"/>
    <x v="86"/>
    <x v="0"/>
    <d v="1984-06-13T00:00:00"/>
    <x v="3"/>
    <m/>
    <m/>
    <m/>
    <m/>
  </r>
  <r>
    <s v="JMSD4700"/>
    <s v="DORLEANS"/>
    <s v="François-Xavier"/>
    <x v="2"/>
    <x v="1"/>
    <s v="pièce 211"/>
    <n v="3162"/>
    <x v="87"/>
    <x v="1"/>
    <d v="1951-09-26T00:00:00"/>
    <x v="35"/>
    <m/>
    <m/>
    <m/>
    <m/>
  </r>
  <r>
    <s v="JMSP8176"/>
    <s v="DORLEANS"/>
    <s v="Jérémie"/>
    <x v="1"/>
    <x v="0"/>
    <s v="pièce 229"/>
    <n v="3409"/>
    <x v="88"/>
    <x v="1"/>
    <d v="1988-11-17T00:00:00"/>
    <x v="36"/>
    <m/>
    <m/>
    <m/>
    <m/>
  </r>
  <r>
    <s v="SXND8105"/>
    <s v="DOUCOURE"/>
    <s v="Sébastien"/>
    <x v="0"/>
    <x v="1"/>
    <s v="pièce 115"/>
    <n v="3114"/>
    <x v="89"/>
    <x v="1"/>
    <d v="1984-12-30T00:00:00"/>
    <x v="3"/>
    <m/>
    <m/>
    <m/>
    <m/>
  </r>
  <r>
    <s v="SPRD5631"/>
    <s v="DUPRÉ"/>
    <s v="Sophie"/>
    <x v="2"/>
    <x v="1"/>
    <s v="pièce 62"/>
    <n v="3075"/>
    <x v="90"/>
    <x v="0"/>
    <d v="1955-09-25T00:00:00"/>
    <x v="4"/>
    <m/>
    <m/>
    <m/>
    <m/>
  </r>
  <r>
    <s v="AVGD5737"/>
    <s v="DUROC"/>
    <s v="Annie"/>
    <x v="0"/>
    <x v="1"/>
    <s v="pièce 64"/>
    <n v="3819"/>
    <x v="91"/>
    <x v="0"/>
    <d v="1959-12-23T00:00:00"/>
    <x v="37"/>
    <m/>
    <m/>
    <m/>
    <m/>
  </r>
  <r>
    <s v="JLVD8341"/>
    <s v="EGREVE"/>
    <s v="Aymeric"/>
    <x v="0"/>
    <x v="1"/>
    <s v="pièce 221"/>
    <n v="3113"/>
    <x v="92"/>
    <x v="1"/>
    <d v="1992-09-25T00:00:00"/>
    <x v="30"/>
    <m/>
    <m/>
    <m/>
    <m/>
  </r>
  <r>
    <s v="JMSE5573"/>
    <s v="EGREVE"/>
    <s v="Jean-René"/>
    <x v="3"/>
    <x v="1"/>
    <s v="pièce 217"/>
    <n v="3629"/>
    <x v="93"/>
    <x v="1"/>
    <d v="1960-01-14T00:00:00"/>
    <x v="22"/>
    <m/>
    <m/>
    <m/>
    <m/>
  </r>
  <r>
    <s v="NGNE6540"/>
    <s v="EL KAABI"/>
    <s v="Nicole"/>
    <x v="0"/>
    <x v="0"/>
    <s v="pièce 56"/>
    <n v="3172"/>
    <x v="94"/>
    <x v="0"/>
    <d v="1968-02-24T00:00:00"/>
    <x v="9"/>
    <m/>
    <m/>
    <m/>
    <m/>
  </r>
  <r>
    <s v="PJGF6611"/>
    <s v="FALZON"/>
    <s v="Patricia"/>
    <x v="1"/>
    <x v="0"/>
    <s v="pièce 22"/>
    <n v="3673"/>
    <x v="95"/>
    <x v="0"/>
    <d v="1965-11-06T00:00:00"/>
    <x v="16"/>
    <m/>
    <m/>
    <m/>
    <m/>
  </r>
  <r>
    <s v="MMOF6157"/>
    <s v="FARIDI"/>
    <s v="Murielle"/>
    <x v="0"/>
    <x v="0"/>
    <m/>
    <n v="3861"/>
    <x v="96"/>
    <x v="0"/>
    <d v="1972-07-14T00:00:00"/>
    <x v="12"/>
    <m/>
    <m/>
    <m/>
    <m/>
  </r>
  <r>
    <s v="MSWF6234"/>
    <s v="FAUCHEUX"/>
    <s v="Michel"/>
    <x v="2"/>
    <x v="0"/>
    <s v="pièce 220"/>
    <n v="3557"/>
    <x v="97"/>
    <x v="1"/>
    <d v="1972-02-26T00:00:00"/>
    <x v="12"/>
    <m/>
    <m/>
    <m/>
    <m/>
  </r>
  <r>
    <s v="MKYF5727"/>
    <s v="FAUQUIER"/>
    <s v="Mireille"/>
    <x v="0"/>
    <x v="0"/>
    <s v="pièce 241"/>
    <n v="3417"/>
    <x v="98"/>
    <x v="0"/>
    <d v="1961-10-10T00:00:00"/>
    <x v="0"/>
    <m/>
    <m/>
    <m/>
    <m/>
  </r>
  <r>
    <s v="DBPF5706"/>
    <s v="FAVRE"/>
    <s v="Dany"/>
    <x v="0"/>
    <x v="1"/>
    <s v="pièce 60"/>
    <n v="3118"/>
    <x v="99"/>
    <x v="0"/>
    <d v="1961-03-08T00:00:00"/>
    <x v="0"/>
    <m/>
    <m/>
    <m/>
    <m/>
  </r>
  <r>
    <s v="DEOF6271"/>
    <s v="FEBVRE"/>
    <s v="Denis"/>
    <x v="3"/>
    <x v="1"/>
    <s v="pièce 107"/>
    <n v="3717"/>
    <x v="100"/>
    <x v="1"/>
    <d v="1960-06-21T00:00:00"/>
    <x v="22"/>
    <m/>
    <m/>
    <m/>
    <m/>
  </r>
  <r>
    <s v="MFOF5566"/>
    <s v="FEDON"/>
    <s v="Marie-Claude"/>
    <x v="0"/>
    <x v="1"/>
    <s v="pièce 132"/>
    <n v="3157"/>
    <x v="101"/>
    <x v="0"/>
    <d v="1962-01-20T00:00:00"/>
    <x v="23"/>
    <m/>
    <m/>
    <m/>
    <m/>
  </r>
  <r>
    <s v="SOWF5545"/>
    <s v="FERNANDEZ"/>
    <s v="Yvette"/>
    <x v="3"/>
    <x v="0"/>
    <s v="pièce 105"/>
    <n v="3984"/>
    <x v="102"/>
    <x v="0"/>
    <d v="1957-10-31T00:00:00"/>
    <x v="29"/>
    <m/>
    <m/>
    <m/>
    <m/>
  </r>
  <r>
    <s v="YSPF6735"/>
    <s v="FERNANDEZ"/>
    <s v="Yvette"/>
    <x v="2"/>
    <x v="2"/>
    <s v="pièce 78"/>
    <n v="3736"/>
    <x v="103"/>
    <x v="0"/>
    <d v="1968-04-03T00:00:00"/>
    <x v="9"/>
    <m/>
    <m/>
    <m/>
    <m/>
  </r>
  <r>
    <s v="SDSF8642"/>
    <s v="FERRAND"/>
    <s v="Sophie"/>
    <x v="1"/>
    <x v="1"/>
    <s v="pièce 60"/>
    <n v="3122"/>
    <x v="104"/>
    <x v="0"/>
    <d v="1989-07-11T00:00:00"/>
    <x v="21"/>
    <m/>
    <m/>
    <m/>
    <m/>
  </r>
  <r>
    <s v="SDDF6635"/>
    <s v="FILLEAU"/>
    <s v="Sylvie"/>
    <x v="2"/>
    <x v="0"/>
    <s v="pièce 90"/>
    <n v="3137"/>
    <x v="105"/>
    <x v="0"/>
    <d v="1969-12-15T00:00:00"/>
    <x v="8"/>
    <m/>
    <m/>
    <m/>
    <m/>
  </r>
  <r>
    <s v="SBCF6227"/>
    <s v="FITOUSSI"/>
    <s v="Samuel"/>
    <x v="3"/>
    <x v="0"/>
    <m/>
    <n v="3554"/>
    <x v="106"/>
    <x v="1"/>
    <d v="1967-04-16T00:00:00"/>
    <x v="5"/>
    <m/>
    <m/>
    <m/>
    <m/>
  </r>
  <r>
    <s v="NIAF7617"/>
    <s v="FOURNOL"/>
    <s v="Nathalie"/>
    <x v="1"/>
    <x v="0"/>
    <s v="pièce 95"/>
    <n v="3331"/>
    <x v="107"/>
    <x v="0"/>
    <d v="1981-10-25T00:00:00"/>
    <x v="24"/>
    <m/>
    <m/>
    <m/>
    <m/>
  </r>
  <r>
    <s v="AMHF8047"/>
    <s v="FRANÇOIS"/>
    <s v="Anne-Sophie"/>
    <x v="0"/>
    <x v="1"/>
    <s v="pièce S R"/>
    <n v="3093"/>
    <x v="108"/>
    <x v="0"/>
    <d v="1989-11-30T00:00:00"/>
    <x v="21"/>
    <m/>
    <m/>
    <m/>
    <m/>
  </r>
  <r>
    <s v="CNIF7674"/>
    <s v="FRETTE"/>
    <s v="Cédric"/>
    <x v="0"/>
    <x v="1"/>
    <s v="pièce 133"/>
    <n v="3969"/>
    <x v="109"/>
    <x v="1"/>
    <d v="1982-10-15T00:00:00"/>
    <x v="1"/>
    <m/>
    <m/>
    <m/>
    <m/>
  </r>
  <r>
    <s v="JMSF5047"/>
    <s v="FREYSSINET"/>
    <s v="Jean-José"/>
    <x v="3"/>
    <x v="3"/>
    <s v="pièce 218"/>
    <n v="3181"/>
    <x v="110"/>
    <x v="1"/>
    <d v="1961-07-20T00:00:00"/>
    <x v="0"/>
    <m/>
    <m/>
    <m/>
    <m/>
  </r>
  <r>
    <s v="JMSF8440"/>
    <s v="FREYSSINET"/>
    <s v="Ludovic"/>
    <x v="1"/>
    <x v="2"/>
    <s v="pièce 227"/>
    <n v="3703"/>
    <x v="88"/>
    <x v="1"/>
    <d v="1988-04-25T00:00:00"/>
    <x v="36"/>
    <m/>
    <m/>
    <m/>
    <m/>
  </r>
  <r>
    <s v="JMSF8414"/>
    <s v="FREYSSINET"/>
    <s v="Maud"/>
    <x v="2"/>
    <x v="1"/>
    <s v="pièce 225"/>
    <n v="3780"/>
    <x v="111"/>
    <x v="1"/>
    <d v="1985-10-29T00:00:00"/>
    <x v="27"/>
    <m/>
    <m/>
    <m/>
    <m/>
  </r>
  <r>
    <s v="BMFF7426"/>
    <s v="FRISA"/>
    <s v="Brigitte"/>
    <x v="0"/>
    <x v="1"/>
    <s v="pièce 110"/>
    <n v="3112"/>
    <x v="112"/>
    <x v="0"/>
    <d v="1966-06-16T00:00:00"/>
    <x v="7"/>
    <m/>
    <m/>
    <m/>
    <m/>
  </r>
  <r>
    <s v="DNJG6516"/>
    <s v="GEIL"/>
    <s v="Dominique"/>
    <x v="3"/>
    <x v="1"/>
    <s v="pièce 97"/>
    <n v="3145"/>
    <x v="113"/>
    <x v="1"/>
    <d v="1971-05-05T00:00:00"/>
    <x v="2"/>
    <m/>
    <m/>
    <m/>
    <m/>
  </r>
  <r>
    <s v="MMQG6731"/>
    <s v="GENTIL"/>
    <s v="Michelle"/>
    <x v="1"/>
    <x v="0"/>
    <s v="pièce 227"/>
    <n v="3581"/>
    <x v="114"/>
    <x v="0"/>
    <d v="1968-02-16T00:00:00"/>
    <x v="9"/>
    <m/>
    <m/>
    <m/>
    <m/>
  </r>
  <r>
    <s v="PRUG6415"/>
    <s v="GEORGET"/>
    <s v="Philippe"/>
    <x v="0"/>
    <x v="0"/>
    <s v="pièce 255"/>
    <n v="3099"/>
    <x v="115"/>
    <x v="1"/>
    <d v="1966-02-21T00:00:00"/>
    <x v="7"/>
    <m/>
    <m/>
    <m/>
    <m/>
  </r>
  <r>
    <s v="GCEG6533"/>
    <s v="GHAFFAR"/>
    <s v="Ghislaine"/>
    <x v="0"/>
    <x v="1"/>
    <s v="pièce 73"/>
    <n v="3657"/>
    <x v="116"/>
    <x v="0"/>
    <d v="1968-05-30T00:00:00"/>
    <x v="9"/>
    <m/>
    <m/>
    <m/>
    <m/>
  </r>
  <r>
    <s v="NSKG5677"/>
    <s v="GHIBAUDO"/>
    <s v="Nicole"/>
    <x v="0"/>
    <x v="0"/>
    <s v="pièce 17"/>
    <n v="3882"/>
    <x v="117"/>
    <x v="0"/>
    <d v="1963-11-23T00:00:00"/>
    <x v="33"/>
    <m/>
    <m/>
    <m/>
    <m/>
  </r>
  <r>
    <s v="MOWG6542"/>
    <s v="GILLINGHAM"/>
    <s v="Magdeleine"/>
    <x v="0"/>
    <x v="1"/>
    <s v="pièce 209"/>
    <n v="3617"/>
    <x v="118"/>
    <x v="0"/>
    <d v="1966-11-07T00:00:00"/>
    <x v="7"/>
    <m/>
    <m/>
    <m/>
    <m/>
  </r>
  <r>
    <s v="APBG6032"/>
    <s v="GIRARD"/>
    <s v="André"/>
    <x v="1"/>
    <x v="1"/>
    <s v="pièce 202"/>
    <n v="3116"/>
    <x v="119"/>
    <x v="1"/>
    <d v="1968-01-20T00:00:00"/>
    <x v="9"/>
    <m/>
    <m/>
    <m/>
    <m/>
  </r>
  <r>
    <s v="JTEG6605"/>
    <s v="GIRAUDO"/>
    <s v="Jean"/>
    <x v="0"/>
    <x v="1"/>
    <s v="pièce 138"/>
    <n v="3448"/>
    <x v="120"/>
    <x v="1"/>
    <d v="1973-08-26T00:00:00"/>
    <x v="26"/>
    <m/>
    <m/>
    <m/>
    <m/>
  </r>
  <r>
    <s v="AQLG6122"/>
    <s v="GIRON"/>
    <s v="Anne-Marie"/>
    <x v="0"/>
    <x v="1"/>
    <s v="pièce 90"/>
    <n v="3085"/>
    <x v="121"/>
    <x v="0"/>
    <d v="1968-03-21T00:00:00"/>
    <x v="9"/>
    <m/>
    <m/>
    <m/>
    <m/>
  </r>
  <r>
    <s v="EHHG7223"/>
    <s v="GLYNATSIS"/>
    <s v="Estelle"/>
    <x v="0"/>
    <x v="1"/>
    <s v="pièce 82"/>
    <n v="3679"/>
    <x v="122"/>
    <x v="0"/>
    <d v="1982-03-08T00:00:00"/>
    <x v="1"/>
    <m/>
    <m/>
    <m/>
    <m/>
  </r>
  <r>
    <s v="BVSG6132"/>
    <s v="GONDOUIN"/>
    <s v="Bernard"/>
    <x v="1"/>
    <x v="1"/>
    <s v="pièce 60"/>
    <n v="3824"/>
    <x v="123"/>
    <x v="1"/>
    <d v="1967-02-14T00:00:00"/>
    <x v="5"/>
    <m/>
    <m/>
    <m/>
    <m/>
  </r>
  <r>
    <s v="OQFG7421"/>
    <s v="GORZINSKY"/>
    <s v="Odette"/>
    <x v="2"/>
    <x v="0"/>
    <s v="pièce 96"/>
    <n v="3589"/>
    <x v="124"/>
    <x v="0"/>
    <d v="1980-07-23T00:00:00"/>
    <x v="34"/>
    <m/>
    <m/>
    <m/>
    <m/>
  </r>
  <r>
    <s v="CETG6267"/>
    <s v="GOUILLON"/>
    <s v="Chantal"/>
    <x v="0"/>
    <x v="1"/>
    <s v="pièce 255"/>
    <n v="3175"/>
    <x v="125"/>
    <x v="0"/>
    <d v="1963-08-24T00:00:00"/>
    <x v="33"/>
    <m/>
    <m/>
    <m/>
    <m/>
  </r>
  <r>
    <s v="BOHG6406"/>
    <s v="GOYER"/>
    <s v="Brigitte"/>
    <x v="0"/>
    <x v="1"/>
    <s v="pièce 34"/>
    <n v="3126"/>
    <x v="126"/>
    <x v="0"/>
    <d v="1968-01-28T00:00:00"/>
    <x v="9"/>
    <m/>
    <m/>
    <m/>
    <m/>
  </r>
  <r>
    <s v="LMTG8154"/>
    <s v="GRAIN"/>
    <s v="Laurence"/>
    <x v="0"/>
    <x v="1"/>
    <s v="pièce 80"/>
    <n v="3151"/>
    <x v="127"/>
    <x v="0"/>
    <d v="1986-02-07T00:00:00"/>
    <x v="15"/>
    <m/>
    <m/>
    <m/>
    <m/>
  </r>
  <r>
    <s v="MXXG5021"/>
    <s v="GUELT"/>
    <s v="Monique"/>
    <x v="2"/>
    <x v="0"/>
    <s v="pièce 78"/>
    <n v="3874"/>
    <x v="128"/>
    <x v="0"/>
    <d v="1963-07-15T00:00:00"/>
    <x v="33"/>
    <m/>
    <m/>
    <m/>
    <m/>
  </r>
  <r>
    <s v="JGXG5022"/>
    <s v="GUILLE"/>
    <s v="Jean"/>
    <x v="0"/>
    <x v="1"/>
    <s v="pièce 232"/>
    <n v="3143"/>
    <x v="129"/>
    <x v="1"/>
    <d v="1960-01-23T00:00:00"/>
    <x v="22"/>
    <m/>
    <m/>
    <m/>
    <m/>
  </r>
  <r>
    <s v="FBBG8352"/>
    <s v="GUITTON"/>
    <s v="Francis"/>
    <x v="1"/>
    <x v="1"/>
    <s v="pièce 216"/>
    <n v="3140"/>
    <x v="130"/>
    <x v="1"/>
    <d v="1987-04-27T00:00:00"/>
    <x v="32"/>
    <m/>
    <m/>
    <m/>
    <m/>
  </r>
  <r>
    <s v="DVXG6757"/>
    <s v="GUTFREUND"/>
    <s v="Dominique"/>
    <x v="0"/>
    <x v="1"/>
    <s v="pièce 131"/>
    <n v="3675"/>
    <x v="131"/>
    <x v="0"/>
    <d v="1972-06-11T00:00:00"/>
    <x v="12"/>
    <m/>
    <m/>
    <m/>
    <m/>
  </r>
  <r>
    <s v="PAIG5175"/>
    <s v="GUYOT"/>
    <s v="Pierre"/>
    <x v="0"/>
    <x v="0"/>
    <s v="pièce 239"/>
    <n v="3711"/>
    <x v="132"/>
    <x v="1"/>
    <d v="1956-05-19T00:00:00"/>
    <x v="13"/>
    <m/>
    <m/>
    <m/>
    <m/>
  </r>
  <r>
    <s v="JKXH8362"/>
    <s v="HABRANT"/>
    <s v="Julie"/>
    <x v="0"/>
    <x v="0"/>
    <s v="pièce 66"/>
    <n v="3115"/>
    <x v="133"/>
    <x v="0"/>
    <d v="1987-10-19T00:00:00"/>
    <x v="32"/>
    <m/>
    <m/>
    <m/>
    <m/>
  </r>
  <r>
    <s v="AHBH6412"/>
    <s v="HARAULT"/>
    <s v="Armelle"/>
    <x v="0"/>
    <x v="1"/>
    <s v="pièce 32"/>
    <n v="3078"/>
    <x v="134"/>
    <x v="0"/>
    <d v="1966-04-19T00:00:00"/>
    <x v="7"/>
    <m/>
    <m/>
    <m/>
    <m/>
  </r>
  <r>
    <s v="GQNF6600"/>
    <s v="HERBÉ"/>
    <s v="Joelle"/>
    <x v="0"/>
    <x v="1"/>
    <m/>
    <n v="3007"/>
    <x v="135"/>
    <x v="0"/>
    <d v="1964-03-30T00:00:00"/>
    <x v="18"/>
    <m/>
    <m/>
    <m/>
    <m/>
  </r>
  <r>
    <s v="LMAH8655"/>
    <s v="HERCLICH"/>
    <s v="Laura"/>
    <x v="0"/>
    <x v="0"/>
    <s v="pièce 95"/>
    <n v="3954"/>
    <x v="136"/>
    <x v="0"/>
    <d v="1984-07-25T00:00:00"/>
    <x v="3"/>
    <m/>
    <m/>
    <m/>
    <m/>
  </r>
  <r>
    <s v="JNPH5204"/>
    <s v="HERMANT"/>
    <s v="Jean-Pierre"/>
    <x v="2"/>
    <x v="1"/>
    <s v="pièce 70"/>
    <n v="3998"/>
    <x v="137"/>
    <x v="1"/>
    <d v="1958-11-18T00:00:00"/>
    <x v="38"/>
    <m/>
    <m/>
    <m/>
    <m/>
  </r>
  <r>
    <s v="BBSH5466"/>
    <s v="HERSELIN"/>
    <s v="Brigitte"/>
    <x v="0"/>
    <x v="1"/>
    <s v="pièce 20"/>
    <n v="3991"/>
    <x v="138"/>
    <x v="0"/>
    <d v="1957-03-03T00:00:00"/>
    <x v="29"/>
    <m/>
    <m/>
    <m/>
    <m/>
  </r>
  <r>
    <s v="CLEH5730"/>
    <s v="HEURAUX"/>
    <s v="Catherine"/>
    <x v="0"/>
    <x v="1"/>
    <s v="pièce 78"/>
    <n v="3685"/>
    <x v="139"/>
    <x v="0"/>
    <d v="1963-03-27T00:00:00"/>
    <x v="33"/>
    <m/>
    <m/>
    <m/>
    <m/>
  </r>
  <r>
    <s v="FDPH6653"/>
    <s v="HUSETOWSKI"/>
    <s v="Franca"/>
    <x v="0"/>
    <x v="1"/>
    <s v="pièce 212"/>
    <n v="3691"/>
    <x v="140"/>
    <x v="0"/>
    <d v="1965-10-31T00:00:00"/>
    <x v="16"/>
    <m/>
    <m/>
    <m/>
    <m/>
  </r>
  <r>
    <s v="SOYI7625"/>
    <s v="ILARDO"/>
    <s v="Sylvie"/>
    <x v="2"/>
    <x v="0"/>
    <s v="pièce 96"/>
    <n v="3071"/>
    <x v="141"/>
    <x v="0"/>
    <d v="1983-05-15T00:00:00"/>
    <x v="11"/>
    <m/>
    <m/>
    <m/>
    <m/>
  </r>
  <r>
    <s v="SMKI6600"/>
    <s v="IMMEUBLE"/>
    <s v="Sylvie"/>
    <x v="1"/>
    <x v="0"/>
    <s v="pièce 206"/>
    <n v="3040"/>
    <x v="142"/>
    <x v="0"/>
    <d v="1966-05-10T00:00:00"/>
    <x v="7"/>
    <m/>
    <m/>
    <m/>
    <m/>
  </r>
  <r>
    <s v="MYJJ7555"/>
    <s v="JOLIBOIS"/>
    <s v="Michele"/>
    <x v="3"/>
    <x v="0"/>
    <s v="pièce 95"/>
    <n v="3022"/>
    <x v="143"/>
    <x v="0"/>
    <d v="1974-05-19T00:00:00"/>
    <x v="31"/>
    <m/>
    <m/>
    <m/>
    <m/>
  </r>
  <r>
    <s v="GRRJ8613"/>
    <s v="JOLY"/>
    <s v="Gautier"/>
    <x v="0"/>
    <x v="1"/>
    <s v="pièce 96"/>
    <n v="3156"/>
    <x v="144"/>
    <x v="1"/>
    <d v="1989-07-12T00:00:00"/>
    <x v="21"/>
    <m/>
    <m/>
    <m/>
    <m/>
  </r>
  <r>
    <s v="JMSJ7347"/>
    <s v="JULIENSE"/>
    <s v="Gautier"/>
    <x v="2"/>
    <x v="1"/>
    <s v="pièce 223"/>
    <n v="3592"/>
    <x v="145"/>
    <x v="1"/>
    <d v="1981-06-10T00:00:00"/>
    <x v="24"/>
    <m/>
    <m/>
    <m/>
    <m/>
  </r>
  <r>
    <s v="JMSJ5333"/>
    <s v="JULIENSE"/>
    <s v="Marie-Thérèse"/>
    <x v="3"/>
    <x v="1"/>
    <s v="pièce 213"/>
    <n v="3243"/>
    <x v="146"/>
    <x v="0"/>
    <d v="1954-05-30T00:00:00"/>
    <x v="19"/>
    <m/>
    <m/>
    <m/>
    <m/>
  </r>
  <r>
    <s v="JMSJ7146"/>
    <s v="JULIENSE"/>
    <s v="Matthieu"/>
    <x v="1"/>
    <x v="0"/>
    <s v="pièce 221"/>
    <n v="3063"/>
    <x v="147"/>
    <x v="1"/>
    <d v="1978-12-19T00:00:00"/>
    <x v="17"/>
    <m/>
    <m/>
    <m/>
    <m/>
  </r>
  <r>
    <s v="CLBK6766"/>
    <s v="KAC"/>
    <s v="Christine"/>
    <x v="1"/>
    <x v="1"/>
    <s v="pièce 219"/>
    <n v="3169"/>
    <x v="148"/>
    <x v="0"/>
    <d v="1964-05-02T00:00:00"/>
    <x v="18"/>
    <m/>
    <m/>
    <m/>
    <m/>
  </r>
  <r>
    <s v="CRMK7744"/>
    <s v="KARSENTY"/>
    <s v="Christian"/>
    <x v="0"/>
    <x v="1"/>
    <s v="pièce 107"/>
    <n v="3248"/>
    <x v="149"/>
    <x v="1"/>
    <d v="1982-02-16T00:00:00"/>
    <x v="1"/>
    <m/>
    <m/>
    <m/>
    <m/>
  </r>
  <r>
    <s v="CPEK8401"/>
    <s v="KILBURG"/>
    <s v="Caroline"/>
    <x v="0"/>
    <x v="0"/>
    <s v="pièce 95"/>
    <n v="3593"/>
    <x v="150"/>
    <x v="0"/>
    <d v="1985-02-04T00:00:00"/>
    <x v="27"/>
    <m/>
    <m/>
    <m/>
    <m/>
  </r>
  <r>
    <s v="DICK8204"/>
    <s v="KONGOLO"/>
    <s v="David"/>
    <x v="0"/>
    <x v="1"/>
    <s v="pièce 115"/>
    <n v="3144"/>
    <x v="151"/>
    <x v="1"/>
    <d v="1984-09-13T00:00:00"/>
    <x v="3"/>
    <m/>
    <m/>
    <m/>
    <m/>
  </r>
  <r>
    <s v="AYUK6063"/>
    <s v="KRIEF"/>
    <s v="Arlette"/>
    <x v="0"/>
    <x v="1"/>
    <s v="pièce 64"/>
    <n v="3676"/>
    <x v="152"/>
    <x v="0"/>
    <d v="1960-12-01T00:00:00"/>
    <x v="22"/>
    <m/>
    <m/>
    <m/>
    <m/>
  </r>
  <r>
    <s v="JBKK8146"/>
    <s v="KTORZA"/>
    <s v="Juliette"/>
    <x v="0"/>
    <x v="1"/>
    <s v="pièce 35"/>
    <n v="3056"/>
    <x v="153"/>
    <x v="0"/>
    <d v="1991-03-06T00:00:00"/>
    <x v="25"/>
    <m/>
    <m/>
    <m/>
    <m/>
  </r>
  <r>
    <s v="AVWL8675"/>
    <s v="LACHAUSSÉE"/>
    <s v="Anita"/>
    <x v="0"/>
    <x v="1"/>
    <s v="pièce 20"/>
    <n v="3668"/>
    <x v="154"/>
    <x v="0"/>
    <d v="1990-09-11T00:00:00"/>
    <x v="28"/>
    <m/>
    <m/>
    <m/>
    <m/>
  </r>
  <r>
    <s v="VMWL6764"/>
    <s v="LACIRE"/>
    <s v="Vincent"/>
    <x v="2"/>
    <x v="2"/>
    <s v="pièce 78"/>
    <n v="3607"/>
    <x v="155"/>
    <x v="1"/>
    <d v="1967-05-11T00:00:00"/>
    <x v="5"/>
    <m/>
    <m/>
    <m/>
    <m/>
  </r>
  <r>
    <s v="CPJL6502"/>
    <s v="LADD"/>
    <s v="Claude"/>
    <x v="1"/>
    <x v="1"/>
    <s v="pièce 233"/>
    <n v="3130"/>
    <x v="156"/>
    <x v="0"/>
    <d v="1967-11-08T00:00:00"/>
    <x v="5"/>
    <m/>
    <m/>
    <m/>
    <m/>
  </r>
  <r>
    <s v="JMSL8134"/>
    <s v="LAFORET"/>
    <s v="Clara"/>
    <x v="0"/>
    <x v="0"/>
    <s v="pièce 228"/>
    <n v="3551"/>
    <x v="157"/>
    <x v="0"/>
    <d v="1988-08-01T00:00:00"/>
    <x v="36"/>
    <m/>
    <m/>
    <m/>
    <m/>
  </r>
  <r>
    <s v="JMSL4414"/>
    <s v="LAFORET"/>
    <s v="Hubert"/>
    <x v="2"/>
    <x v="1"/>
    <s v="pièce 212"/>
    <n v="3142"/>
    <x v="158"/>
    <x v="1"/>
    <d v="1953-03-28T00:00:00"/>
    <x v="39"/>
    <m/>
    <m/>
    <m/>
    <m/>
  </r>
  <r>
    <s v="PWML6446"/>
    <s v="LAM"/>
    <s v="Pierrette"/>
    <x v="0"/>
    <x v="0"/>
    <s v="pièce 135"/>
    <n v="3718"/>
    <x v="159"/>
    <x v="0"/>
    <d v="1967-09-08T00:00:00"/>
    <x v="5"/>
    <m/>
    <m/>
    <m/>
    <m/>
  </r>
  <r>
    <s v="GJOL6366"/>
    <s v="LAMBERT"/>
    <s v="Geneviève"/>
    <x v="0"/>
    <x v="1"/>
    <s v="pièce 240"/>
    <n v="3153"/>
    <x v="160"/>
    <x v="0"/>
    <d v="1972-05-09T00:00:00"/>
    <x v="12"/>
    <m/>
    <m/>
    <m/>
    <m/>
  </r>
  <r>
    <s v="JMSL5641"/>
    <s v="LANDON"/>
    <s v="Marie-Odile"/>
    <x v="3"/>
    <x v="1"/>
    <s v="pièce 216"/>
    <n v="3247"/>
    <x v="161"/>
    <x v="0"/>
    <d v="1958-07-27T00:00:00"/>
    <x v="38"/>
    <m/>
    <m/>
    <m/>
    <m/>
  </r>
  <r>
    <s v="NPNL7115"/>
    <s v="LANLO"/>
    <s v="Nathalie"/>
    <x v="0"/>
    <x v="1"/>
    <s v="pièce 138"/>
    <n v="3695"/>
    <x v="162"/>
    <x v="0"/>
    <d v="1983-10-07T00:00:00"/>
    <x v="11"/>
    <m/>
    <m/>
    <m/>
    <m/>
  </r>
  <r>
    <s v="NXOL5641"/>
    <s v="LAUB"/>
    <s v="Nicole"/>
    <x v="0"/>
    <x v="0"/>
    <s v="plateau 1"/>
    <n v="3333"/>
    <x v="163"/>
    <x v="0"/>
    <d v="1957-08-24T00:00:00"/>
    <x v="29"/>
    <m/>
    <m/>
    <m/>
    <m/>
  </r>
  <r>
    <s v="JBHL5567"/>
    <s v="LE BARBANCHON"/>
    <s v="Jeanine"/>
    <x v="0"/>
    <x v="1"/>
    <s v="pièce 202"/>
    <n v="3590"/>
    <x v="164"/>
    <x v="0"/>
    <d v="1963-05-11T00:00:00"/>
    <x v="33"/>
    <m/>
    <m/>
    <m/>
    <m/>
  </r>
  <r>
    <s v="NFIL7015"/>
    <s v="LE HYARIC"/>
    <s v="Nathalie"/>
    <x v="0"/>
    <x v="1"/>
    <s v="pièce 73"/>
    <n v="3703"/>
    <x v="165"/>
    <x v="0"/>
    <d v="1982-05-03T00:00:00"/>
    <x v="1"/>
    <m/>
    <m/>
    <m/>
    <m/>
  </r>
  <r>
    <s v="NIDL5751"/>
    <s v="LE LOCH"/>
    <s v="Nicole"/>
    <x v="3"/>
    <x v="0"/>
    <s v="pièce S/S"/>
    <n v="3104"/>
    <x v="166"/>
    <x v="0"/>
    <d v="1959-03-01T00:00:00"/>
    <x v="37"/>
    <m/>
    <m/>
    <m/>
    <m/>
  </r>
  <r>
    <s v="JMSL5165"/>
    <s v="LE PREVOST"/>
    <s v="Marie-Anne"/>
    <x v="3"/>
    <x v="1"/>
    <s v="pièce 219"/>
    <n v="3204"/>
    <x v="167"/>
    <x v="0"/>
    <d v="1963-04-03T00:00:00"/>
    <x v="33"/>
    <m/>
    <m/>
    <m/>
    <m/>
  </r>
  <r>
    <s v="ENJL5235"/>
    <s v="LEBAS"/>
    <s v="Eliane"/>
    <x v="0"/>
    <x v="1"/>
    <s v="pièce 70"/>
    <n v="3105"/>
    <x v="168"/>
    <x v="0"/>
    <d v="1960-03-16T00:00:00"/>
    <x v="22"/>
    <m/>
    <m/>
    <m/>
    <m/>
  </r>
  <r>
    <s v="OGCL6364"/>
    <s v="LEBRETON"/>
    <s v="Olivier"/>
    <x v="0"/>
    <x v="0"/>
    <s v="pièce 118"/>
    <n v="3124"/>
    <x v="169"/>
    <x v="1"/>
    <d v="1971-03-06T00:00:00"/>
    <x v="2"/>
    <m/>
    <m/>
    <m/>
    <m/>
  </r>
  <r>
    <s v="MADL6271"/>
    <s v="LEDOUX"/>
    <s v="Madeleine"/>
    <x v="0"/>
    <x v="1"/>
    <s v="pièce 109"/>
    <n v="3722"/>
    <x v="170"/>
    <x v="0"/>
    <d v="1970-12-30T00:00:00"/>
    <x v="6"/>
    <m/>
    <m/>
    <m/>
    <m/>
  </r>
  <r>
    <s v="DDPL8406"/>
    <s v="LEE"/>
    <s v="Delphine"/>
    <x v="0"/>
    <x v="0"/>
    <s v="pièce 232"/>
    <n v="3055"/>
    <x v="171"/>
    <x v="0"/>
    <d v="1986-03-30T00:00:00"/>
    <x v="15"/>
    <m/>
    <m/>
    <m/>
    <m/>
  </r>
  <r>
    <s v="MRDL8450"/>
    <s v="LEFORT"/>
    <s v="Myriam"/>
    <x v="0"/>
    <x v="1"/>
    <s v="pièce 64"/>
    <n v="3164"/>
    <x v="172"/>
    <x v="0"/>
    <d v="1986-01-18T00:00:00"/>
    <x v="15"/>
    <m/>
    <m/>
    <m/>
    <m/>
  </r>
  <r>
    <s v="SNDL8075"/>
    <s v="LEGRAND"/>
    <s v="Stéphane"/>
    <x v="2"/>
    <x v="0"/>
    <s v="pièce 80"/>
    <n v="3136"/>
    <x v="173"/>
    <x v="1"/>
    <d v="1985-02-09T00:00:00"/>
    <x v="27"/>
    <m/>
    <m/>
    <m/>
    <m/>
  </r>
  <r>
    <s v="BWUL7225"/>
    <s v="LEKA"/>
    <s v="Bernadette"/>
    <x v="0"/>
    <x v="1"/>
    <s v="pièce 73"/>
    <n v="3010"/>
    <x v="174"/>
    <x v="0"/>
    <d v="1958-03-02T00:00:00"/>
    <x v="38"/>
    <m/>
    <m/>
    <m/>
    <m/>
  </r>
  <r>
    <s v="PGBL6442"/>
    <s v="LEMAIRE"/>
    <s v="Philippe"/>
    <x v="2"/>
    <x v="0"/>
    <s v="pièce 58"/>
    <n v="3626"/>
    <x v="175"/>
    <x v="1"/>
    <d v="1965-08-17T00:00:00"/>
    <x v="16"/>
    <m/>
    <m/>
    <m/>
    <m/>
  </r>
  <r>
    <s v="MCTM6063"/>
    <s v="LEMARI"/>
    <s v="Marie-Brigitte"/>
    <x v="0"/>
    <x v="0"/>
    <s v="pièce 104"/>
    <n v="3148"/>
    <x v="176"/>
    <x v="0"/>
    <d v="1964-08-13T00:00:00"/>
    <x v="18"/>
    <m/>
    <m/>
    <m/>
    <m/>
  </r>
  <r>
    <s v="DULL8603"/>
    <s v="LEMARIÉ"/>
    <s v="David"/>
    <x v="0"/>
    <x v="1"/>
    <s v="pièce 234"/>
    <n v="3037"/>
    <x v="177"/>
    <x v="1"/>
    <d v="1989-09-30T00:00:00"/>
    <x v="21"/>
    <m/>
    <m/>
    <m/>
    <m/>
  </r>
  <r>
    <s v="DBSL6400"/>
    <s v="LEURRE"/>
    <s v="Denise"/>
    <x v="2"/>
    <x v="1"/>
    <s v="pièce 78"/>
    <n v="3844"/>
    <x v="178"/>
    <x v="1"/>
    <d v="1970-12-03T00:00:00"/>
    <x v="6"/>
    <m/>
    <m/>
    <m/>
    <m/>
  </r>
  <r>
    <s v="JMSL5252"/>
    <s v="LHERMITTE"/>
    <s v="Bernard"/>
    <x v="3"/>
    <x v="1"/>
    <s v="pièce 214"/>
    <n v="3667"/>
    <x v="179"/>
    <x v="1"/>
    <d v="1955-09-03T00:00:00"/>
    <x v="4"/>
    <m/>
    <m/>
    <m/>
    <m/>
  </r>
  <r>
    <s v="LPNL5612"/>
    <s v="LOUAPRE"/>
    <s v="Louisette"/>
    <x v="3"/>
    <x v="0"/>
    <s v="pièce 95"/>
    <n v="3135"/>
    <x v="180"/>
    <x v="0"/>
    <d v="1957-05-18T00:00:00"/>
    <x v="29"/>
    <m/>
    <m/>
    <m/>
    <m/>
  </r>
  <r>
    <s v="CXWL8051"/>
    <s v="LY"/>
    <s v="Adrien"/>
    <x v="0"/>
    <x v="1"/>
    <s v="pièce 64"/>
    <n v="3123"/>
    <x v="181"/>
    <x v="1"/>
    <d v="1984-01-14T00:00:00"/>
    <x v="3"/>
    <m/>
    <m/>
    <m/>
    <m/>
  </r>
  <r>
    <s v="GSEM6035"/>
    <s v="MARECHAL"/>
    <s v="Geneviève"/>
    <x v="0"/>
    <x v="1"/>
    <s v="pièce 20"/>
    <n v="3206"/>
    <x v="182"/>
    <x v="0"/>
    <d v="1968-04-02T00:00:00"/>
    <x v="9"/>
    <m/>
    <m/>
    <m/>
    <m/>
  </r>
  <r>
    <s v="CNTM6026"/>
    <s v="MARINIER"/>
    <s v="Christiane"/>
    <x v="0"/>
    <x v="1"/>
    <s v="pièce 83"/>
    <n v="3986"/>
    <x v="183"/>
    <x v="0"/>
    <d v="1964-07-04T00:00:00"/>
    <x v="18"/>
    <m/>
    <m/>
    <m/>
    <m/>
  </r>
  <r>
    <s v="MQOM6542"/>
    <s v="MARINIER"/>
    <s v="Marcel"/>
    <x v="2"/>
    <x v="1"/>
    <s v="pièce 74"/>
    <n v="3131"/>
    <x v="184"/>
    <x v="1"/>
    <d v="1971-05-01T00:00:00"/>
    <x v="2"/>
    <m/>
    <m/>
    <m/>
    <m/>
  </r>
  <r>
    <s v="MILV5667"/>
    <s v="MAROTE"/>
    <s v="Marie-José"/>
    <x v="1"/>
    <x v="1"/>
    <s v="pièce 95"/>
    <n v="3559"/>
    <x v="185"/>
    <x v="0"/>
    <d v="1956-10-20T00:00:00"/>
    <x v="13"/>
    <m/>
    <m/>
    <m/>
    <m/>
  </r>
  <r>
    <s v="MDPM6413"/>
    <s v="MARQUEZ"/>
    <s v="Marie-Cécile"/>
    <x v="0"/>
    <x v="0"/>
    <s v="pièce 97"/>
    <n v="3625"/>
    <x v="186"/>
    <x v="0"/>
    <d v="1967-07-23T00:00:00"/>
    <x v="5"/>
    <m/>
    <m/>
    <m/>
    <m/>
  </r>
  <r>
    <s v="FVQM5746"/>
    <s v="MARSHER"/>
    <s v="Franz"/>
    <x v="1"/>
    <x v="1"/>
    <s v="pièce 255"/>
    <n v="3120"/>
    <x v="187"/>
    <x v="1"/>
    <d v="1958-07-27T00:00:00"/>
    <x v="38"/>
    <m/>
    <m/>
    <m/>
    <m/>
  </r>
  <r>
    <s v="DSTM6656"/>
    <s v="MARTAUD"/>
    <s v="Daniel"/>
    <x v="1"/>
    <x v="1"/>
    <s v="pièce 129"/>
    <n v="3086"/>
    <x v="188"/>
    <x v="1"/>
    <d v="1967-07-29T00:00:00"/>
    <x v="5"/>
    <m/>
    <m/>
    <m/>
    <m/>
  </r>
  <r>
    <s v="JXBM7476"/>
    <s v="MARTEL"/>
    <s v="Paul"/>
    <x v="0"/>
    <x v="1"/>
    <s v="pièce 58"/>
    <n v="3591"/>
    <x v="189"/>
    <x v="1"/>
    <d v="1981-10-05T00:00:00"/>
    <x v="24"/>
    <m/>
    <m/>
    <m/>
    <m/>
  </r>
  <r>
    <s v="AGBM7153"/>
    <s v="MARTI"/>
    <s v="Anne"/>
    <x v="0"/>
    <x v="1"/>
    <s v="pièce 96"/>
    <n v="3596"/>
    <x v="190"/>
    <x v="0"/>
    <d v="1979-01-26T00:00:00"/>
    <x v="14"/>
    <m/>
    <m/>
    <m/>
    <m/>
  </r>
  <r>
    <s v="FDEM5501"/>
    <s v="MARTIN"/>
    <s v="France"/>
    <x v="0"/>
    <x v="1"/>
    <s v="pièce 131"/>
    <n v="3913"/>
    <x v="191"/>
    <x v="0"/>
    <d v="1963-10-05T00:00:00"/>
    <x v="33"/>
    <m/>
    <m/>
    <m/>
    <m/>
  </r>
  <r>
    <s v="JQVM4006"/>
    <s v="MARTIN"/>
    <s v="Jacqueline"/>
    <x v="0"/>
    <x v="1"/>
    <s v="pièce 53B"/>
    <n v="3943"/>
    <x v="192"/>
    <x v="0"/>
    <d v="1950-06-12T00:00:00"/>
    <x v="20"/>
    <m/>
    <m/>
    <m/>
    <m/>
  </r>
  <r>
    <s v="LVBM8152"/>
    <s v="MARTIN"/>
    <s v="Laurent"/>
    <x v="0"/>
    <x v="1"/>
    <s v="pièce 115"/>
    <n v="3638"/>
    <x v="193"/>
    <x v="1"/>
    <d v="1991-08-23T00:00:00"/>
    <x v="25"/>
    <m/>
    <m/>
    <m/>
    <m/>
  </r>
  <r>
    <s v="VMIM7232"/>
    <s v="MECHARD"/>
    <s v="Véronique"/>
    <x v="2"/>
    <x v="2"/>
    <s v="pièce 234"/>
    <n v="3611"/>
    <x v="194"/>
    <x v="0"/>
    <d v="1979-12-13T00:00:00"/>
    <x v="14"/>
    <m/>
    <m/>
    <m/>
    <m/>
  </r>
  <r>
    <s v="EVNM5526"/>
    <s v="MERCIER"/>
    <s v="Evelyne"/>
    <x v="0"/>
    <x v="1"/>
    <s v="pièce 238"/>
    <n v="3117"/>
    <x v="195"/>
    <x v="0"/>
    <d v="1955-10-19T00:00:00"/>
    <x v="4"/>
    <m/>
    <m/>
    <m/>
    <m/>
  </r>
  <r>
    <s v="JQHM5260"/>
    <s v="MERLAUD"/>
    <s v="Jacqueline"/>
    <x v="0"/>
    <x v="1"/>
    <s v="pièce 110"/>
    <n v="3057"/>
    <x v="196"/>
    <x v="0"/>
    <d v="1961-11-23T00:00:00"/>
    <x v="0"/>
    <m/>
    <m/>
    <m/>
    <m/>
  </r>
  <r>
    <s v="JCOM6077"/>
    <s v="MESROBIAN"/>
    <s v="Joël"/>
    <x v="0"/>
    <x v="1"/>
    <s v="pièce 12B"/>
    <n v="3154"/>
    <x v="197"/>
    <x v="1"/>
    <d v="1966-01-06T00:00:00"/>
    <x v="7"/>
    <m/>
    <m/>
    <m/>
    <m/>
  </r>
  <r>
    <s v="GEBM5671"/>
    <s v="MIANET"/>
    <s v="Georges"/>
    <x v="3"/>
    <x v="1"/>
    <s v="pièce 83"/>
    <n v="3110"/>
    <x v="198"/>
    <x v="1"/>
    <d v="1958-04-23T00:00:00"/>
    <x v="38"/>
    <m/>
    <m/>
    <m/>
    <m/>
  </r>
  <r>
    <s v="SCDM7716"/>
    <s v="MICELI"/>
    <s v="Stéphane"/>
    <x v="2"/>
    <x v="0"/>
    <s v="pièce 69"/>
    <n v="3588"/>
    <x v="199"/>
    <x v="1"/>
    <d v="1976-05-21T00:00:00"/>
    <x v="40"/>
    <m/>
    <m/>
    <m/>
    <m/>
  </r>
  <r>
    <s v="PTVM6503"/>
    <s v="MILLET"/>
    <s v="Pasquale"/>
    <x v="0"/>
    <x v="0"/>
    <s v="pièce 50"/>
    <n v="3618"/>
    <x v="200"/>
    <x v="1"/>
    <d v="1969-01-19T00:00:00"/>
    <x v="8"/>
    <m/>
    <m/>
    <m/>
    <m/>
  </r>
  <r>
    <s v="LICM6642"/>
    <s v="MOINARD"/>
    <s v="Loïc"/>
    <x v="0"/>
    <x v="1"/>
    <s v="pièce 241"/>
    <n v="3150"/>
    <x v="201"/>
    <x v="1"/>
    <d v="1969-11-17T00:00:00"/>
    <x v="8"/>
    <m/>
    <m/>
    <m/>
    <m/>
  </r>
  <r>
    <s v="JKGM6202"/>
    <s v="MOITA"/>
    <s v="Jeanne"/>
    <x v="1"/>
    <x v="1"/>
    <s v="pièce 222"/>
    <n v="3626"/>
    <x v="202"/>
    <x v="0"/>
    <d v="1966-04-26T00:00:00"/>
    <x v="7"/>
    <m/>
    <m/>
    <m/>
    <m/>
  </r>
  <r>
    <s v="HKLM6567"/>
    <s v="MONTFORT"/>
    <s v="Huong"/>
    <x v="0"/>
    <x v="1"/>
    <s v="pièce 251"/>
    <n v="3584"/>
    <x v="203"/>
    <x v="1"/>
    <d v="1964-07-15T00:00:00"/>
    <x v="18"/>
    <m/>
    <m/>
    <m/>
    <m/>
  </r>
  <r>
    <s v="GQEN4203"/>
    <s v="NAIMI"/>
    <s v="Georgette"/>
    <x v="1"/>
    <x v="1"/>
    <s v="pièce 14"/>
    <n v="3644"/>
    <x v="204"/>
    <x v="0"/>
    <d v="1949-12-07T00:00:00"/>
    <x v="41"/>
    <m/>
    <m/>
    <m/>
    <m/>
  </r>
  <r>
    <s v="JETN8605"/>
    <s v="NICOLLE"/>
    <s v="Juliette"/>
    <x v="0"/>
    <x v="1"/>
    <s v="pièce 64"/>
    <n v="3032"/>
    <x v="205"/>
    <x v="0"/>
    <d v="1989-04-12T00:00:00"/>
    <x v="21"/>
    <m/>
    <m/>
    <m/>
    <m/>
  </r>
  <r>
    <s v="RHKO6550"/>
    <s v="OBEL"/>
    <s v="Rolande"/>
    <x v="0"/>
    <x v="0"/>
    <s v="pièce 222"/>
    <n v="3723"/>
    <x v="206"/>
    <x v="0"/>
    <d v="1968-07-31T00:00:00"/>
    <x v="9"/>
    <m/>
    <m/>
    <m/>
    <m/>
  </r>
  <r>
    <s v="MQWO6676"/>
    <s v="OCLOO"/>
    <s v="Martine"/>
    <x v="0"/>
    <x v="0"/>
    <s v="pièce 97"/>
    <n v="3067"/>
    <x v="207"/>
    <x v="0"/>
    <d v="1966-04-06T00:00:00"/>
    <x v="7"/>
    <m/>
    <m/>
    <m/>
    <m/>
  </r>
  <r>
    <s v="DOSO6011"/>
    <s v="ONG"/>
    <s v="Daniel"/>
    <x v="3"/>
    <x v="1"/>
    <s v="pièce 90"/>
    <n v="3764"/>
    <x v="208"/>
    <x v="1"/>
    <d v="1967-04-11T00:00:00"/>
    <x v="5"/>
    <m/>
    <m/>
    <m/>
    <m/>
  </r>
  <r>
    <s v="MJMO6224"/>
    <s v="OTTOLAVA"/>
    <s v="Martine"/>
    <x v="0"/>
    <x v="1"/>
    <s v="pièce 97"/>
    <n v="3637"/>
    <x v="209"/>
    <x v="0"/>
    <d v="1966-10-14T00:00:00"/>
    <x v="7"/>
    <m/>
    <m/>
    <m/>
    <m/>
  </r>
  <r>
    <s v="NFDP8421"/>
    <s v="PARINET"/>
    <s v="Nicolas"/>
    <x v="0"/>
    <x v="1"/>
    <s v="pièce 109"/>
    <n v="3881"/>
    <x v="210"/>
    <x v="1"/>
    <d v="1984-01-06T00:00:00"/>
    <x v="3"/>
    <m/>
    <m/>
    <m/>
    <m/>
  </r>
  <r>
    <s v="RQGP7633"/>
    <s v="PARTOUCHE"/>
    <s v="Robert"/>
    <x v="2"/>
    <x v="0"/>
    <s v="pièce 95"/>
    <n v="3670"/>
    <x v="211"/>
    <x v="1"/>
    <d v="1977-03-18T00:00:00"/>
    <x v="42"/>
    <m/>
    <m/>
    <m/>
    <m/>
  </r>
  <r>
    <s v="ADRP6612"/>
    <s v="PAVARD"/>
    <s v="Annie"/>
    <x v="0"/>
    <x v="1"/>
    <s v="pièce 78"/>
    <n v="3073"/>
    <x v="212"/>
    <x v="0"/>
    <d v="1972-02-03T00:00:00"/>
    <x v="12"/>
    <m/>
    <m/>
    <m/>
    <m/>
  </r>
  <r>
    <s v="FABP6222"/>
    <s v="PEDRO"/>
    <s v="Francis"/>
    <x v="0"/>
    <x v="1"/>
    <s v="pièce 253"/>
    <n v="3630"/>
    <x v="213"/>
    <x v="1"/>
    <d v="1966-10-04T00:00:00"/>
    <x v="7"/>
    <m/>
    <m/>
    <m/>
    <m/>
  </r>
  <r>
    <s v="ITVP6223"/>
    <s v="PENALVA"/>
    <s v="Isabelle"/>
    <x v="0"/>
    <x v="1"/>
    <s v="pièce 83"/>
    <n v="3413"/>
    <x v="214"/>
    <x v="0"/>
    <d v="1971-05-30T00:00:00"/>
    <x v="2"/>
    <m/>
    <m/>
    <m/>
    <m/>
  </r>
  <r>
    <s v="PYTP6460"/>
    <s v="PERFETTO"/>
    <s v="Pascal"/>
    <x v="2"/>
    <x v="0"/>
    <s v="pièce 83"/>
    <n v="3420"/>
    <x v="215"/>
    <x v="1"/>
    <d v="1965-05-12T00:00:00"/>
    <x v="16"/>
    <m/>
    <m/>
    <m/>
    <m/>
  </r>
  <r>
    <s v="FSGP7552"/>
    <s v="PERRUCHON"/>
    <s v="Fabrice"/>
    <x v="0"/>
    <x v="1"/>
    <s v="pièce 12B"/>
    <n v="3128"/>
    <x v="216"/>
    <x v="1"/>
    <d v="1982-02-18T00:00:00"/>
    <x v="1"/>
    <m/>
    <m/>
    <m/>
    <m/>
  </r>
  <r>
    <s v="CCWP8446"/>
    <s v="PIDERIT"/>
    <s v="Claude"/>
    <x v="0"/>
    <x v="1"/>
    <s v="pièce 96"/>
    <n v="3552"/>
    <x v="217"/>
    <x v="0"/>
    <d v="1986-12-14T00:00:00"/>
    <x v="15"/>
    <m/>
    <m/>
    <m/>
    <m/>
  </r>
  <r>
    <s v="DWRP5042"/>
    <s v="POISSON"/>
    <s v="Daniel"/>
    <x v="2"/>
    <x v="1"/>
    <s v="pièce 219"/>
    <n v="3733"/>
    <x v="218"/>
    <x v="1"/>
    <d v="1963-02-28T00:00:00"/>
    <x v="33"/>
    <m/>
    <m/>
    <m/>
    <m/>
  </r>
  <r>
    <s v="TIPP6171"/>
    <s v="PONTALIER"/>
    <s v="Thierry"/>
    <x v="0"/>
    <x v="0"/>
    <s v="pièce 14"/>
    <n v="3765"/>
    <x v="219"/>
    <x v="1"/>
    <d v="1971-03-27T00:00:00"/>
    <x v="2"/>
    <m/>
    <m/>
    <m/>
    <m/>
  </r>
  <r>
    <s v="CTRP5051"/>
    <s v="POTRIQUET"/>
    <s v="Claudette"/>
    <x v="0"/>
    <x v="1"/>
    <s v="pièce 60"/>
    <n v="3139"/>
    <x v="220"/>
    <x v="0"/>
    <d v="1960-09-24T00:00:00"/>
    <x v="22"/>
    <m/>
    <m/>
    <m/>
    <m/>
  </r>
  <r>
    <s v="JCJP6015"/>
    <s v="POUYADOU"/>
    <s v="Josette"/>
    <x v="0"/>
    <x v="1"/>
    <s v="pièce 83"/>
    <n v="3015"/>
    <x v="221"/>
    <x v="0"/>
    <d v="1969-01-06T00:00:00"/>
    <x v="8"/>
    <m/>
    <m/>
    <m/>
    <m/>
  </r>
  <r>
    <s v="FFXP5412"/>
    <s v="PUAULT"/>
    <s v="Françoise"/>
    <x v="0"/>
    <x v="1"/>
    <s v="pièce 64"/>
    <n v="3103"/>
    <x v="222"/>
    <x v="0"/>
    <d v="1963-10-20T00:00:00"/>
    <x v="33"/>
    <m/>
    <m/>
    <m/>
    <m/>
  </r>
  <r>
    <s v="MYOQ7674"/>
    <s v="QUINTIN"/>
    <s v="Martine"/>
    <x v="0"/>
    <x v="0"/>
    <s v="pièce 134"/>
    <n v="3083"/>
    <x v="223"/>
    <x v="0"/>
    <d v="1982-09-11T00:00:00"/>
    <x v="1"/>
    <m/>
    <m/>
    <m/>
    <m/>
  </r>
  <r>
    <s v="MRKR6024"/>
    <s v="RAGEUL"/>
    <s v="Marielle"/>
    <x v="0"/>
    <x v="0"/>
    <s v="pièce 129"/>
    <n v="3917"/>
    <x v="224"/>
    <x v="0"/>
    <d v="1964-01-30T00:00:00"/>
    <x v="18"/>
    <m/>
    <m/>
    <m/>
    <m/>
  </r>
  <r>
    <s v="CWER6730"/>
    <s v="RAMBEAUD"/>
    <s v="Christian"/>
    <x v="3"/>
    <x v="1"/>
    <s v="pièce 93"/>
    <n v="3198"/>
    <x v="225"/>
    <x v="1"/>
    <d v="1969-12-23T00:00:00"/>
    <x v="8"/>
    <m/>
    <m/>
    <m/>
    <m/>
  </r>
  <r>
    <s v="VNAR5342"/>
    <s v="RAMOND"/>
    <s v="Vincent"/>
    <x v="1"/>
    <x v="2"/>
    <s v="pièce 17"/>
    <n v="3092"/>
    <x v="226"/>
    <x v="1"/>
    <d v="1962-12-31T00:00:00"/>
    <x v="23"/>
    <m/>
    <m/>
    <m/>
    <m/>
  </r>
  <r>
    <s v="LJSR5776"/>
    <s v="REBY-FAYARD"/>
    <s v="Luc"/>
    <x v="0"/>
    <x v="1"/>
    <s v="pièce 35"/>
    <n v="3004"/>
    <x v="227"/>
    <x v="1"/>
    <d v="1963-11-15T00:00:00"/>
    <x v="33"/>
    <m/>
    <m/>
    <m/>
    <m/>
  </r>
  <r>
    <s v="FSYR6160"/>
    <s v="REMUND"/>
    <s v="Françoise"/>
    <x v="1"/>
    <x v="0"/>
    <s v="pièce 20"/>
    <n v="3182"/>
    <x v="228"/>
    <x v="0"/>
    <d v="1964-10-08T00:00:00"/>
    <x v="18"/>
    <m/>
    <m/>
    <m/>
    <m/>
  </r>
  <r>
    <s v="MWMR6347"/>
    <s v="RENIER"/>
    <s v="Monique"/>
    <x v="0"/>
    <x v="0"/>
    <s v="pièce 107"/>
    <n v="3208"/>
    <x v="229"/>
    <x v="0"/>
    <d v="1968-08-04T00:00:00"/>
    <x v="9"/>
    <m/>
    <m/>
    <m/>
    <m/>
  </r>
  <r>
    <s v="MFQR6075"/>
    <s v="REVERDITO"/>
    <s v="Marie-Jeanne"/>
    <x v="0"/>
    <x v="1"/>
    <s v="pièce 219"/>
    <n v="3125"/>
    <x v="230"/>
    <x v="0"/>
    <d v="1966-04-12T00:00:00"/>
    <x v="7"/>
    <m/>
    <m/>
    <m/>
    <m/>
  </r>
  <r>
    <s v="BUFR7052"/>
    <s v="RIDEAU"/>
    <s v="Bastien"/>
    <x v="2"/>
    <x v="0"/>
    <s v="pièce 80"/>
    <n v="3174"/>
    <x v="231"/>
    <x v="1"/>
    <d v="1983-10-31T00:00:00"/>
    <x v="11"/>
    <m/>
    <m/>
    <m/>
    <m/>
  </r>
  <r>
    <s v="RDCR5362"/>
    <s v="RIEGERT"/>
    <s v="Raymonde"/>
    <x v="1"/>
    <x v="0"/>
    <s v="pièce 78"/>
    <n v="3079"/>
    <x v="232"/>
    <x v="0"/>
    <d v="1959-02-06T00:00:00"/>
    <x v="37"/>
    <m/>
    <m/>
    <m/>
    <m/>
  </r>
  <r>
    <s v="CPVR8736"/>
    <s v="ROBERT"/>
    <s v="Christelle"/>
    <x v="0"/>
    <x v="1"/>
    <s v="pièce 78"/>
    <n v="3017"/>
    <x v="233"/>
    <x v="0"/>
    <d v="1985-04-19T00:00:00"/>
    <x v="27"/>
    <m/>
    <m/>
    <m/>
    <m/>
  </r>
  <r>
    <s v="VOVR6257"/>
    <s v="ROBERT"/>
    <s v="Viviane"/>
    <x v="0"/>
    <x v="2"/>
    <s v="pièce 222"/>
    <n v="3531"/>
    <x v="234"/>
    <x v="0"/>
    <d v="1971-06-26T00:00:00"/>
    <x v="2"/>
    <m/>
    <m/>
    <m/>
    <m/>
  </r>
  <r>
    <s v="RDHR5100"/>
    <s v="RODIER"/>
    <s v="Régis"/>
    <x v="1"/>
    <x v="0"/>
    <s v="pièce 132"/>
    <n v="3916"/>
    <x v="235"/>
    <x v="1"/>
    <d v="1962-03-31T00:00:00"/>
    <x v="23"/>
    <m/>
    <m/>
    <m/>
    <m/>
  </r>
  <r>
    <s v="LAKR8442"/>
    <s v="ROGUET"/>
    <s v="Laurent"/>
    <x v="2"/>
    <x v="1"/>
    <s v="pièce 73"/>
    <n v="3166"/>
    <x v="236"/>
    <x v="1"/>
    <d v="1984-01-10T00:00:00"/>
    <x v="3"/>
    <m/>
    <m/>
    <m/>
    <m/>
  </r>
  <r>
    <s v="CSAR6603"/>
    <s v="ROLLAIS-BRUNE"/>
    <s v="Colette"/>
    <x v="0"/>
    <x v="1"/>
    <s v="pièce 64"/>
    <n v="3663"/>
    <x v="237"/>
    <x v="0"/>
    <d v="1971-12-10T00:00:00"/>
    <x v="2"/>
    <m/>
    <m/>
    <m/>
    <m/>
  </r>
  <r>
    <s v="CNAR8451"/>
    <s v="ROLLAND"/>
    <s v="Céline"/>
    <x v="0"/>
    <x v="0"/>
    <s v="pièce 80"/>
    <n v="3077"/>
    <x v="238"/>
    <x v="0"/>
    <d v="1986-06-17T00:00:00"/>
    <x v="15"/>
    <m/>
    <m/>
    <m/>
    <m/>
  </r>
  <r>
    <s v="SBSR6123"/>
    <s v="ROSAR"/>
    <s v="Sylvie"/>
    <x v="0"/>
    <x v="1"/>
    <s v="pièce 62"/>
    <n v="3121"/>
    <x v="239"/>
    <x v="0"/>
    <d v="1968-06-14T00:00:00"/>
    <x v="9"/>
    <m/>
    <m/>
    <m/>
    <m/>
  </r>
  <r>
    <s v="RXNR6026"/>
    <s v="ROSSO"/>
    <s v="Robert"/>
    <x v="2"/>
    <x v="0"/>
    <s v="pièce 20"/>
    <n v="3165"/>
    <x v="240"/>
    <x v="1"/>
    <d v="1971-08-19T00:00:00"/>
    <x v="2"/>
    <m/>
    <m/>
    <m/>
    <m/>
  </r>
  <r>
    <s v="MQER5467"/>
    <s v="ROTENBERG"/>
    <s v="Michel"/>
    <x v="2"/>
    <x v="0"/>
    <s v="pièce 74"/>
    <n v="3024"/>
    <x v="241"/>
    <x v="1"/>
    <d v="1954-07-18T00:00:00"/>
    <x v="19"/>
    <m/>
    <m/>
    <m/>
    <m/>
  </r>
  <r>
    <s v="NNAR7776"/>
    <s v="ROULET"/>
    <s v="Nathalie"/>
    <x v="0"/>
    <x v="1"/>
    <s v="pièce 212"/>
    <n v="3185"/>
    <x v="242"/>
    <x v="0"/>
    <d v="1983-04-17T00:00:00"/>
    <x v="11"/>
    <m/>
    <m/>
    <m/>
    <m/>
  </r>
  <r>
    <s v="JMSR5170"/>
    <s v="ROUX"/>
    <s v="Yveline"/>
    <x v="3"/>
    <x v="1"/>
    <s v="pièce 216"/>
    <n v="3082"/>
    <x v="243"/>
    <x v="0"/>
    <d v="1962-08-01T00:00:00"/>
    <x v="23"/>
    <m/>
    <m/>
    <m/>
    <m/>
  </r>
  <r>
    <s v="MSHS7645"/>
    <s v="SAADA"/>
    <s v="Martine"/>
    <x v="0"/>
    <x v="0"/>
    <s v="pièce 233"/>
    <n v="3563"/>
    <x v="244"/>
    <x v="0"/>
    <d v="1978-03-21T00:00:00"/>
    <x v="17"/>
    <m/>
    <m/>
    <m/>
    <m/>
  </r>
  <r>
    <s v="MYYS5567"/>
    <s v="SACCHET"/>
    <s v="Marie-Thérèse"/>
    <x v="0"/>
    <x v="0"/>
    <s v="pièce 245"/>
    <n v="3025"/>
    <x v="245"/>
    <x v="0"/>
    <d v="1956-03-17T00:00:00"/>
    <x v="13"/>
    <m/>
    <m/>
    <m/>
    <m/>
  </r>
  <r>
    <s v="SYES8737"/>
    <s v="SAILLANT"/>
    <s v="Séverine"/>
    <x v="0"/>
    <x v="1"/>
    <s v="pièce 50"/>
    <n v="3890"/>
    <x v="246"/>
    <x v="0"/>
    <d v="1985-02-27T00:00:00"/>
    <x v="27"/>
    <m/>
    <m/>
    <m/>
    <m/>
  </r>
  <r>
    <s v="JMSD7544"/>
    <s v="SAINT DE FLER"/>
    <s v="Elsa"/>
    <x v="3"/>
    <x v="1"/>
    <s v="pièce 224"/>
    <n v="3417"/>
    <x v="247"/>
    <x v="0"/>
    <d v="1982-09-02T00:00:00"/>
    <x v="1"/>
    <m/>
    <m/>
    <m/>
    <m/>
  </r>
  <r>
    <s v="JMST7047"/>
    <s v="SAINT DE FLER"/>
    <s v="Quentin"/>
    <x v="3"/>
    <x v="3"/>
    <s v="pièce 222"/>
    <n v="3035"/>
    <x v="248"/>
    <x v="1"/>
    <d v="1979-05-08T00:00:00"/>
    <x v="14"/>
    <m/>
    <m/>
    <m/>
    <m/>
  </r>
  <r>
    <s v="JMS7049"/>
    <s v="SAINT DE FLER"/>
    <s v="Théo"/>
    <x v="3"/>
    <x v="2"/>
    <s v="pièce 226"/>
    <n v="3133"/>
    <x v="249"/>
    <x v="1"/>
    <d v="1987-10-02T00:00:00"/>
    <x v="32"/>
    <m/>
    <m/>
    <m/>
    <m/>
  </r>
  <r>
    <s v="PKBS5745"/>
    <s v="SARFATI"/>
    <s v="Pascal"/>
    <x v="0"/>
    <x v="0"/>
    <s v="pièce 118"/>
    <n v="3963"/>
    <x v="250"/>
    <x v="1"/>
    <d v="1955-10-27T00:00:00"/>
    <x v="4"/>
    <m/>
    <m/>
    <m/>
    <m/>
  </r>
  <r>
    <s v="HJHS4700"/>
    <s v="SAYAVONG"/>
    <s v="Henriette"/>
    <x v="0"/>
    <x v="1"/>
    <s v="pièce 62"/>
    <n v="3628"/>
    <x v="251"/>
    <x v="0"/>
    <d v="1952-09-22T00:00:00"/>
    <x v="43"/>
    <m/>
    <m/>
    <m/>
    <m/>
  </r>
  <r>
    <s v="BUQS5450"/>
    <s v="SCHUSTER"/>
    <s v="Bernadette"/>
    <x v="0"/>
    <x v="1"/>
    <s v="pièce 72"/>
    <n v="3031"/>
    <x v="252"/>
    <x v="0"/>
    <d v="1961-03-26T00:00:00"/>
    <x v="0"/>
    <m/>
    <m/>
    <m/>
    <m/>
  </r>
  <r>
    <s v="MURS7372"/>
    <s v="SCOTTI"/>
    <s v="Marie"/>
    <x v="0"/>
    <x v="1"/>
    <s v="pièce 64"/>
    <n v="3502"/>
    <x v="253"/>
    <x v="0"/>
    <d v="1982-11-16T00:00:00"/>
    <x v="1"/>
    <m/>
    <m/>
    <m/>
    <m/>
  </r>
  <r>
    <s v="COHS5167"/>
    <s v="SENG"/>
    <s v="Cécile"/>
    <x v="0"/>
    <x v="1"/>
    <s v="pièce 14"/>
    <n v="3045"/>
    <x v="254"/>
    <x v="0"/>
    <d v="1963-11-28T00:00:00"/>
    <x v="33"/>
    <m/>
    <m/>
    <m/>
    <m/>
  </r>
  <r>
    <s v="MHMS6141"/>
    <s v="SENILLE"/>
    <s v="Marthe"/>
    <x v="0"/>
    <x v="0"/>
    <s v="pièce 66"/>
    <n v="3160"/>
    <x v="255"/>
    <x v="0"/>
    <d v="1969-06-21T00:00:00"/>
    <x v="8"/>
    <m/>
    <m/>
    <m/>
    <m/>
  </r>
  <r>
    <s v="SAKS7057"/>
    <s v="SENTEX"/>
    <s v="Stéphane"/>
    <x v="0"/>
    <x v="0"/>
    <s v="pièce 64"/>
    <n v="3066"/>
    <x v="256"/>
    <x v="1"/>
    <d v="1982-02-23T00:00:00"/>
    <x v="1"/>
    <m/>
    <m/>
    <m/>
    <m/>
  </r>
  <r>
    <s v="AWVS5670"/>
    <s v="SHERRY"/>
    <s v="Anne-Marie"/>
    <x v="0"/>
    <x v="0"/>
    <s v="pièce 105"/>
    <n v="3983"/>
    <x v="257"/>
    <x v="0"/>
    <d v="1958-04-23T00:00:00"/>
    <x v="38"/>
    <m/>
    <m/>
    <m/>
    <m/>
  </r>
  <r>
    <s v="AMFS6322"/>
    <s v="SINSEAU"/>
    <s v="Annie"/>
    <x v="0"/>
    <x v="1"/>
    <s v="pièce 64"/>
    <n v="3051"/>
    <x v="258"/>
    <x v="0"/>
    <d v="1962-03-05T00:00:00"/>
    <x v="23"/>
    <m/>
    <m/>
    <m/>
    <m/>
  </r>
  <r>
    <s v="VJTS8474"/>
    <s v="SOK"/>
    <s v="Vanessa"/>
    <x v="1"/>
    <x v="0"/>
    <s v="pièce 107"/>
    <n v="3155"/>
    <x v="259"/>
    <x v="0"/>
    <d v="1984-03-24T00:00:00"/>
    <x v="3"/>
    <m/>
    <m/>
    <m/>
    <m/>
  </r>
  <r>
    <s v="ACJS6045"/>
    <s v="SONG"/>
    <s v="Aline"/>
    <x v="1"/>
    <x v="3"/>
    <s v="bureau 2"/>
    <n v="3980"/>
    <x v="260"/>
    <x v="0"/>
    <d v="1968-03-15T00:00:00"/>
    <x v="9"/>
    <m/>
    <m/>
    <m/>
    <m/>
  </r>
  <r>
    <s v="JMST5574"/>
    <s v="STOEFFLER"/>
    <s v="Jean-Marc"/>
    <x v="3"/>
    <x v="0"/>
    <s v="pièce 314"/>
    <n v="3098"/>
    <x v="261"/>
    <x v="1"/>
    <d v="1957-10-19T00:00:00"/>
    <x v="29"/>
    <m/>
    <m/>
    <m/>
    <m/>
  </r>
  <r>
    <s v="AQHS5457"/>
    <s v="SURENA"/>
    <s v="Adrienne"/>
    <x v="0"/>
    <x v="0"/>
    <s v="pièce 78"/>
    <n v="3569"/>
    <x v="262"/>
    <x v="0"/>
    <d v="1957-11-12T00:00:00"/>
    <x v="29"/>
    <m/>
    <m/>
    <m/>
    <m/>
  </r>
  <r>
    <s v="MFVT5725"/>
    <s v="TAIEB"/>
    <s v="Michel"/>
    <x v="2"/>
    <x v="0"/>
    <s v="pièce 66"/>
    <n v="3185"/>
    <x v="263"/>
    <x v="1"/>
    <d v="1958-09-23T00:00:00"/>
    <x v="38"/>
    <m/>
    <m/>
    <m/>
    <m/>
  </r>
  <r>
    <s v="MIXT7726"/>
    <s v="TAMBURRINI"/>
    <s v="Marie-Claire"/>
    <x v="0"/>
    <x v="1"/>
    <s v="pièce 239"/>
    <n v="3102"/>
    <x v="264"/>
    <x v="0"/>
    <d v="1982-11-19T00:00:00"/>
    <x v="1"/>
    <m/>
    <m/>
    <m/>
    <m/>
  </r>
  <r>
    <s v="MMKT8347"/>
    <s v="TAN"/>
    <s v="Marion"/>
    <x v="0"/>
    <x v="1"/>
    <s v="pièce 227"/>
    <n v="3608"/>
    <x v="265"/>
    <x v="0"/>
    <d v="1989-06-26T00:00:00"/>
    <x v="21"/>
    <m/>
    <m/>
    <m/>
    <m/>
  </r>
  <r>
    <s v="NQMT7141"/>
    <s v="TAN"/>
    <s v="Nathalie"/>
    <x v="0"/>
    <x v="0"/>
    <s v="pièce 50"/>
    <n v="3733"/>
    <x v="266"/>
    <x v="0"/>
    <d v="1982-11-09T00:00:00"/>
    <x v="1"/>
    <m/>
    <m/>
    <m/>
    <m/>
  </r>
  <r>
    <s v="AFFT6360"/>
    <s v="TANG"/>
    <s v="Armelle"/>
    <x v="0"/>
    <x v="0"/>
    <s v="plateau 1"/>
    <n v="3333"/>
    <x v="267"/>
    <x v="0"/>
    <d v="1964-10-03T00:00:00"/>
    <x v="18"/>
    <m/>
    <m/>
    <m/>
    <m/>
  </r>
  <r>
    <s v="MHUT5334"/>
    <s v="TARDIF"/>
    <s v="Marie-Paule"/>
    <x v="0"/>
    <x v="0"/>
    <s v="pièce 21"/>
    <n v="3641"/>
    <x v="268"/>
    <x v="0"/>
    <d v="1962-08-23T00:00:00"/>
    <x v="23"/>
    <m/>
    <m/>
    <m/>
    <m/>
  </r>
  <r>
    <s v="SAIT6376"/>
    <s v="THAO"/>
    <s v="Sylvain"/>
    <x v="3"/>
    <x v="0"/>
    <s v="pièce 69"/>
    <n v="3779"/>
    <x v="269"/>
    <x v="1"/>
    <d v="1965-01-29T00:00:00"/>
    <x v="16"/>
    <m/>
    <m/>
    <m/>
    <m/>
  </r>
  <r>
    <s v="AAHT6512"/>
    <s v="THIAM"/>
    <s v="Anne-Marie"/>
    <x v="0"/>
    <x v="1"/>
    <s v="pièce 136"/>
    <n v="3019"/>
    <x v="270"/>
    <x v="0"/>
    <d v="1966-09-25T00:00:00"/>
    <x v="7"/>
    <m/>
    <m/>
    <m/>
    <m/>
  </r>
  <r>
    <s v="LDPT5500"/>
    <s v="THOQUENNE"/>
    <s v="Lydia"/>
    <x v="0"/>
    <x v="1"/>
    <s v="pièce 133"/>
    <n v="3864"/>
    <x v="271"/>
    <x v="0"/>
    <d v="1960-08-05T00:00:00"/>
    <x v="22"/>
    <m/>
    <m/>
    <m/>
    <m/>
  </r>
  <r>
    <s v="JLRJ8777"/>
    <s v="TRIOMPHANTE"/>
    <s v="Judith"/>
    <x v="0"/>
    <x v="1"/>
    <s v="pièce 35"/>
    <n v="3070"/>
    <x v="272"/>
    <x v="0"/>
    <d v="1987-02-25T00:00:00"/>
    <x v="32"/>
    <m/>
    <m/>
    <m/>
    <m/>
  </r>
  <r>
    <s v="MKGU7066"/>
    <s v="UNG"/>
    <s v="Martine"/>
    <x v="0"/>
    <x v="0"/>
    <s v="plateau 1"/>
    <n v="3333"/>
    <x v="273"/>
    <x v="0"/>
    <d v="1981-06-24T00:00:00"/>
    <x v="24"/>
    <m/>
    <m/>
    <m/>
    <m/>
  </r>
  <r>
    <s v="FBJV6135"/>
    <s v="VANNAXAY"/>
    <s v="Francis"/>
    <x v="3"/>
    <x v="1"/>
    <s v="pièce 90"/>
    <n v="3333"/>
    <x v="274"/>
    <x v="1"/>
    <d v="1969-07-08T00:00:00"/>
    <x v="8"/>
    <m/>
    <m/>
    <m/>
    <m/>
  </r>
  <r>
    <s v="CDXV6242"/>
    <s v="VASSEUR"/>
    <s v="Christiane"/>
    <x v="0"/>
    <x v="1"/>
    <s v="pièce 60"/>
    <n v="3064"/>
    <x v="275"/>
    <x v="0"/>
    <d v="1968-04-28T00:00:00"/>
    <x v="9"/>
    <m/>
    <m/>
    <m/>
    <m/>
  </r>
  <r>
    <s v="MNGV5337"/>
    <s v="VIAND"/>
    <s v="Monique"/>
    <x v="0"/>
    <x v="1"/>
    <s v="pièce 232"/>
    <n v="3081"/>
    <x v="276"/>
    <x v="0"/>
    <d v="1955-02-14T00:00:00"/>
    <x v="4"/>
    <m/>
    <m/>
    <m/>
    <m/>
  </r>
  <r>
    <s v="MPYV4343"/>
    <s v="VIDON"/>
    <s v="Marie-Louise"/>
    <x v="1"/>
    <x v="1"/>
    <s v="pièce 236"/>
    <n v="3018"/>
    <x v="277"/>
    <x v="0"/>
    <d v="1953-12-13T00:00:00"/>
    <x v="39"/>
    <m/>
    <m/>
    <m/>
    <m/>
  </r>
  <r>
    <s v="MRSZ5065"/>
    <s v="ZANOTI"/>
    <s v="Monique"/>
    <x v="0"/>
    <x v="0"/>
    <s v="pièce 66"/>
    <n v="3161"/>
    <x v="278"/>
    <x v="0"/>
    <d v="1954-08-03T00:00:00"/>
    <x v="19"/>
    <m/>
    <m/>
    <m/>
    <m/>
  </r>
  <r>
    <s v="LMDZ5474"/>
    <s v="ZAOUI"/>
    <s v="Liliane"/>
    <x v="0"/>
    <x v="1"/>
    <s v="pièce 201"/>
    <n v="3096"/>
    <x v="279"/>
    <x v="0"/>
    <d v="1957-10-07T00:00:00"/>
    <x v="29"/>
    <m/>
    <m/>
    <m/>
    <m/>
  </r>
  <r>
    <s v="RBRZ5605"/>
    <s v="ZENOU"/>
    <s v="Robert"/>
    <x v="0"/>
    <x v="0"/>
    <s v="plateau 1"/>
    <n v="3333"/>
    <x v="280"/>
    <x v="1"/>
    <d v="1963-05-25T00:00:00"/>
    <x v="33"/>
    <m/>
    <m/>
    <m/>
    <m/>
  </r>
  <r>
    <s v="PRTZ8775"/>
    <s v="ZHOU"/>
    <s v="Philippe"/>
    <x v="0"/>
    <x v="0"/>
    <s v="pièce 66"/>
    <n v="3585"/>
    <x v="281"/>
    <x v="1"/>
    <d v="1991-06-12T00:00:00"/>
    <x v="25"/>
    <m/>
    <m/>
    <m/>
    <m/>
  </r>
  <r>
    <s v="CBUZ6432"/>
    <s v="ZIHOUNE"/>
    <s v="Christiane"/>
    <x v="0"/>
    <x v="1"/>
    <s v="pièce 115"/>
    <n v="3671"/>
    <x v="282"/>
    <x v="0"/>
    <d v="1968-05-31T00:00:00"/>
    <x v="9"/>
    <m/>
    <m/>
    <m/>
    <m/>
  </r>
  <r>
    <s v="FIFZ6677"/>
    <s v="ZOUC"/>
    <s v="Fred"/>
    <x v="3"/>
    <x v="1"/>
    <s v="pièce 83"/>
    <n v="3185"/>
    <x v="283"/>
    <x v="1"/>
    <d v="1965-10-07T00:00:00"/>
    <x v="16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8" dataOnRows="1" applyNumberFormats="0" applyBorderFormats="0" applyFontFormats="0" applyPatternFormats="0" applyAlignmentFormats="0" applyWidthHeightFormats="1" dataCaption="Données" updatedVersion="4" showMemberPropertyTips="0" useAutoFormatting="1" itemPrintTitles="1" createdVersion="1" indent="0" compact="0" compactData="0" gridDropZones="1">
  <location ref="A3:B9" firstHeaderRow="2" firstDataRow="2" firstDataCol="1"/>
  <pivotFields count="15"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5">
        <item x="3"/>
        <item x="1"/>
        <item x="0"/>
        <item x="2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compact="0" outline="0" subtotalTop="0" showAll="0" includeNewItemsInFilter="1"/>
    <pivotField compact="0" numFmtId="165" outline="0" subtotalTop="0" showAll="0" includeNewItemsInFilter="1"/>
    <pivotField compact="0" outline="0" subtotalTop="0" showAll="0" includeNewItemsInFilter="1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Nombre de NOM" fld="1" subtotal="count" baseField="0" baseItem="0"/>
  </dataField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eau croisé dynamique3" cacheId="8" dataOnRows="1" applyNumberFormats="0" applyBorderFormats="0" applyFontFormats="0" applyPatternFormats="0" applyAlignmentFormats="0" applyWidthHeightFormats="1" dataCaption="Données" updatedVersion="4" showMemberPropertyTips="0" useAutoFormatting="1" itemPrintTitles="1" createdVersion="1" indent="0" compact="0" compactData="0" gridDropZones="1">
  <location ref="A3:F9" firstHeaderRow="1" firstDataRow="2" firstDataCol="1" rowPageCount="1" colPageCount="1"/>
  <pivotFields count="15"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>
      <items count="5">
        <item x="0"/>
        <item x="1"/>
        <item x="2"/>
        <item x="3"/>
        <item t="default"/>
      </items>
    </pivotField>
    <pivotField axis="axisRow" compact="0" outline="0" subtotalTop="0" showAll="0" includeNewItemsInFilter="1">
      <items count="5">
        <item x="3"/>
        <item x="1"/>
        <item x="0"/>
        <item x="2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axis="axisPage" compact="0" outline="0" subtotalTop="0" showAll="0" includeNewItemsInFilter="1">
      <items count="3">
        <item x="0"/>
        <item x="1"/>
        <item t="default"/>
      </items>
    </pivotField>
    <pivotField compact="0" numFmtId="165" outline="0" subtotalTop="0" showAll="0" includeNewItemsInFilter="1"/>
    <pivotField compact="0" outline="0" subtotalTop="0" showAll="0" includeNewItemsInFilter="1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5">
    <i>
      <x/>
    </i>
    <i>
      <x v="1"/>
    </i>
    <i>
      <x v="2"/>
    </i>
    <i>
      <x v="3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pageFields count="1">
    <pageField fld="8" hier="0"/>
  </pageFields>
  <dataFields count="1">
    <dataField name="Nombre de NOM" fld="1" subtotal="count" baseField="0" baseItem="0"/>
  </dataFields>
  <pivotTableStyleInfo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Tableau croisé dynamique1" cacheId="8" dataOnRows="1" applyNumberFormats="0" applyBorderFormats="0" applyFontFormats="0" applyPatternFormats="0" applyAlignmentFormats="0" applyWidthHeightFormats="1" dataCaption="Données" updatedVersion="4" showMemberPropertyTips="0" useAutoFormatting="1" itemPrintTitles="1" createdVersion="1" indent="0" compact="0" compactData="0" gridDropZones="1">
  <location ref="A3:D9" firstHeaderRow="1" firstDataRow="2" firstDataCol="1"/>
  <pivotFields count="15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5">
        <item x="0"/>
        <item x="1"/>
        <item x="2"/>
        <item x="3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axis="axisCol" compact="0" outline="0" subtotalTop="0" showAll="0" includeNewItemsInFilter="1">
      <items count="3">
        <item x="0"/>
        <item x="1"/>
        <item t="default"/>
      </items>
    </pivotField>
    <pivotField compact="0" outline="0" subtotalTop="0" showAll="0" includeNewItemsInFilter="1"/>
    <pivotField compact="0" outline="0" subtotalTop="0" showAll="0" includeNewItemsInFilter="1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Fields count="1">
    <field x="8"/>
  </colFields>
  <colItems count="3">
    <i>
      <x/>
    </i>
    <i>
      <x v="1"/>
    </i>
    <i t="grand">
      <x/>
    </i>
  </colItems>
  <dataFields count="1">
    <dataField name="Moyenne de SALAIRE" fld="7" subtotal="average" baseField="3" baseItem="1" numFmtId="3"/>
  </dataFields>
  <pivotTableStyleInfo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Tableau croisé dynamique2" cacheId="8" dataOnRows="1" applyNumberFormats="0" applyBorderFormats="0" applyFontFormats="0" applyPatternFormats="0" applyAlignmentFormats="0" applyWidthHeightFormats="1" dataCaption="Données" updatedVersion="4" showMemberPropertyTips="0" useAutoFormatting="1" itemPrintTitles="1" createdVersion="1" indent="0" compact="0" compactData="0" gridDropZones="1">
  <location ref="A3:F21" firstHeaderRow="1" firstDataRow="2" firstDataCol="1" rowPageCount="1" colPageCount="1"/>
  <pivotFields count="15"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>
      <items count="5">
        <item x="0"/>
        <item x="1"/>
        <item x="2"/>
        <item x="3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includeNewItemsInFilter="1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axis="axisPage" compact="0" outline="0" subtotalTop="0" showAll="0" includeNewItemsInFilter="1">
      <items count="3">
        <item x="0"/>
        <item x="1"/>
        <item t="default"/>
      </items>
    </pivotField>
    <pivotField compact="0" outline="0" subtotalTop="0" showAll="0" includeNewItemsInFilter="1"/>
    <pivotField compact="0" outline="0" subtotalTop="0" showAll="0" includeNewItemsInFilter="1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7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pageFields count="1">
    <pageField fld="8" hier="-1"/>
  </pageFields>
  <dataFields count="1">
    <dataField name="Nombre de NOM" fld="1" subtotal="count" baseField="0" baseItem="0"/>
  </dataFields>
  <pivotTableStyleInfo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Tableau croisé dynamique3" cacheId="8" dataOnRows="1" applyNumberFormats="0" applyBorderFormats="0" applyFontFormats="0" applyPatternFormats="0" applyAlignmentFormats="0" applyWidthHeightFormats="1" dataCaption="Données" updatedVersion="4" showMemberPropertyTips="0" itemPrintTitles="1" createdVersion="1" indent="0" compact="0" compactData="0" gridDropZones="1">
  <location ref="A3:D15" firstHeaderRow="1" firstDataRow="2" firstDataCol="1"/>
  <pivotFields count="15"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>
      <items count="3">
        <item x="0"/>
        <item x="1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8"/>
  </colFields>
  <colItems count="3">
    <i>
      <x/>
    </i>
    <i>
      <x v="1"/>
    </i>
    <i t="grand">
      <x/>
    </i>
  </colItems>
  <dataFields count="1">
    <dataField name="Nombre de NOM" fld="1" subtotal="count" baseField="0" baseItem="0"/>
  </dataFields>
  <pivotTableStyleInfo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Tableau croisé dynamique4" cacheId="8" dataOnRows="1" applyNumberFormats="0" applyBorderFormats="0" applyFontFormats="0" applyPatternFormats="0" applyAlignmentFormats="0" applyWidthHeightFormats="1" dataCaption="Données" updatedVersion="4" showMemberPropertyTips="0" itemPrintTitles="1" createdVersion="1" indent="0" compact="0" compactData="0" gridDropZones="1">
  <location ref="A4:L22" firstHeaderRow="1" firstDataRow="2" firstDataCol="1" rowPageCount="2" colPageCount="1"/>
  <pivotFields count="15"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axis="axisPage" compact="0" outline="0" subtotalTop="0" multipleItemSelectionAllowed="1" showAll="0" includeNewItemsInFilter="1">
      <items count="5">
        <item h="1" x="0"/>
        <item h="1" x="1"/>
        <item x="2"/>
        <item x="3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includeNewItemsInFilter="1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axis="axisPage" compact="0" outline="0" subtotalTop="0" showAll="0" includeNewItemsInFilter="1">
      <items count="3">
        <item x="0"/>
        <item x="1"/>
        <item t="default"/>
      </items>
    </pivotField>
    <pivotField compact="0" outline="0" subtotalTop="0" showAll="0" includeNewItemsInFilter="1"/>
    <pivotField axis="axisCol" compact="0" outline="0" subtotalTop="0" includeNewItemsInFilter="1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7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10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pageFields count="2">
    <pageField fld="8" hier="-1"/>
    <pageField fld="3" hier="-1"/>
  </pageFields>
  <dataFields count="1">
    <dataField name="Nombre de NOM" fld="1" subtotal="count" baseField="0" baseItem="0"/>
  </dataFields>
  <conditionalFormats count="1">
    <conditionalFormat priority="1">
      <pivotAreas count="1">
        <pivotArea type="data" outline="0" collapsedLevelsAreSubtotals="1" fieldPosition="0">
          <references count="3">
            <reference field="4294967294" count="1" selected="0">
              <x v="0"/>
            </reference>
            <reference field="7" count="16" selected="0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</reference>
            <reference field="10" count="10" selected="0">
              <x v="0"/>
              <x v="1"/>
              <x v="2"/>
              <x v="3"/>
              <x v="4"/>
              <x v="5"/>
              <x v="6"/>
              <x v="7"/>
              <x v="8"/>
              <x v="9"/>
            </reference>
          </references>
        </pivotArea>
      </pivotAreas>
    </conditionalFormat>
  </conditional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agesperso-orange.fr/jeanmarc.stoeffler/excel/tableauCroiseEnonce.ht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deezer.com/fr/music/canned-heat/on-the-road-again-319756" TargetMode="External"/><Relationship Id="rId1" Type="http://schemas.openxmlformats.org/officeDocument/2006/relationships/hyperlink" Target="http://www.ozap.com/musique/collectif/musique-sacree-judith-triomphante/0034571172811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27"/>
  <sheetViews>
    <sheetView showGridLines="0" showRowColHeaders="0" topLeftCell="A5" workbookViewId="0">
      <pane xSplit="16" ySplit="25" topLeftCell="Q30" activePane="bottomRight" state="frozen"/>
      <selection activeCell="A5" sqref="A5"/>
      <selection pane="topRight" activeCell="Q5" sqref="Q5"/>
      <selection pane="bottomLeft" activeCell="A30" sqref="A30"/>
      <selection pane="bottomRight" activeCell="D8" sqref="D8"/>
    </sheetView>
  </sheetViews>
  <sheetFormatPr baseColWidth="10" defaultRowHeight="12.75" x14ac:dyDescent="0.2"/>
  <cols>
    <col min="1" max="1" width="2.7109375" customWidth="1"/>
    <col min="2" max="2" width="5.28515625" customWidth="1"/>
    <col min="3" max="3" width="2.7109375" customWidth="1"/>
    <col min="4" max="4" width="30.7109375" customWidth="1"/>
    <col min="5" max="5" width="2" customWidth="1"/>
  </cols>
  <sheetData>
    <row r="1" spans="2:12" ht="6" hidden="1" customHeight="1" x14ac:dyDescent="0.2"/>
    <row r="2" spans="2:12" ht="6" hidden="1" customHeight="1" x14ac:dyDescent="0.2">
      <c r="D2" s="71"/>
    </row>
    <row r="3" spans="2:12" ht="6" hidden="1" customHeight="1" x14ac:dyDescent="0.2">
      <c r="D3" s="71"/>
    </row>
    <row r="4" spans="2:12" ht="6" hidden="1" customHeight="1" x14ac:dyDescent="0.2"/>
    <row r="5" spans="2:12" ht="12.75" customHeight="1" x14ac:dyDescent="0.2"/>
    <row r="6" spans="2:12" ht="20.25" x14ac:dyDescent="0.3">
      <c r="B6" s="106" t="s">
        <v>905</v>
      </c>
      <c r="C6" s="106"/>
      <c r="D6" s="106"/>
    </row>
    <row r="7" spans="2:12" ht="12.75" customHeight="1" x14ac:dyDescent="0.2">
      <c r="I7" s="109" t="s">
        <v>845</v>
      </c>
      <c r="J7" s="109"/>
      <c r="K7" s="109"/>
      <c r="L7" s="109"/>
    </row>
    <row r="8" spans="2:12" ht="21" customHeight="1" thickBot="1" x14ac:dyDescent="0.3">
      <c r="B8" s="78">
        <v>1</v>
      </c>
      <c r="D8" s="79" t="s">
        <v>900</v>
      </c>
      <c r="I8" s="110" t="s">
        <v>846</v>
      </c>
      <c r="J8" s="110"/>
      <c r="K8" s="110"/>
      <c r="L8" s="110"/>
    </row>
    <row r="9" spans="2:12" ht="21" thickTop="1" x14ac:dyDescent="0.3">
      <c r="B9" s="85"/>
      <c r="D9" s="80"/>
      <c r="I9" s="111" t="str">
        <f ca="1">IF(LEFT(CELL("filename",A1),2)="ht","source internet","sur "&amp;LEFT(CELL("filename",A1),2))</f>
        <v>sur E:</v>
      </c>
      <c r="J9" s="111"/>
      <c r="K9" s="111"/>
      <c r="L9" s="111"/>
    </row>
    <row r="10" spans="2:12" ht="21" thickBot="1" x14ac:dyDescent="0.35">
      <c r="B10" s="74">
        <v>2</v>
      </c>
      <c r="D10" s="81" t="s">
        <v>901</v>
      </c>
      <c r="F10" s="73"/>
      <c r="I10" s="112" t="str">
        <f ca="1">MID(CELL("FileName",$A$1),SEARCH("[",CELL("FileName",$A$1))+1,SEARCH("]",CELL("FileName",$A$1))-SEARCH("[",CELL("FileName",$A$1))-1)</f>
        <v>BaseDonnees.2011.jms.b.xls</v>
      </c>
      <c r="J10" s="112"/>
      <c r="K10" s="112"/>
      <c r="L10" s="112"/>
    </row>
    <row r="11" spans="2:12" ht="15.75" thickTop="1" x14ac:dyDescent="0.2">
      <c r="B11" s="85"/>
      <c r="D11" s="80"/>
    </row>
    <row r="12" spans="2:12" ht="18.75" thickBot="1" x14ac:dyDescent="0.3">
      <c r="B12" s="75">
        <v>3</v>
      </c>
      <c r="D12" s="82" t="s">
        <v>902</v>
      </c>
      <c r="F12" s="73"/>
      <c r="G12" s="73"/>
      <c r="I12" s="73"/>
      <c r="J12" s="73"/>
      <c r="K12" s="73"/>
    </row>
    <row r="13" spans="2:12" ht="15.75" thickTop="1" x14ac:dyDescent="0.2">
      <c r="B13" s="85"/>
      <c r="D13" s="80"/>
      <c r="L13" s="57"/>
    </row>
    <row r="14" spans="2:12" ht="18.75" thickBot="1" x14ac:dyDescent="0.3">
      <c r="B14" s="76">
        <v>4</v>
      </c>
      <c r="D14" s="83" t="s">
        <v>903</v>
      </c>
      <c r="L14" s="57"/>
    </row>
    <row r="15" spans="2:12" ht="15.75" thickTop="1" x14ac:dyDescent="0.2">
      <c r="B15" s="85"/>
      <c r="D15" s="80"/>
      <c r="F15" s="73"/>
      <c r="G15" s="73"/>
      <c r="H15" s="73"/>
      <c r="I15" s="73"/>
      <c r="J15" s="73"/>
      <c r="K15" s="73"/>
    </row>
    <row r="16" spans="2:12" ht="18.75" thickBot="1" x14ac:dyDescent="0.3">
      <c r="B16" s="77">
        <v>5</v>
      </c>
      <c r="D16" s="84" t="s">
        <v>904</v>
      </c>
    </row>
    <row r="17" spans="2:8" ht="13.5" thickTop="1" x14ac:dyDescent="0.2"/>
    <row r="21" spans="2:8" x14ac:dyDescent="0.2">
      <c r="B21" s="107" t="str">
        <f>"Exercice mis à jour le "&amp;TEXT(DateEnreG,H21)&amp;" par jean-marc stoeffler ("&amp;TEXT(TailleFichier/1024,"# ##0ko)")</f>
        <v>Exercice mis à jour le dim 30 janv 2011 à 11h06  par jean-marc stoeffler (469ko)</v>
      </c>
      <c r="C21" s="107"/>
      <c r="D21" s="107"/>
      <c r="E21" s="107"/>
      <c r="F21" s="107"/>
      <c r="G21" s="107"/>
      <c r="H21" s="57" t="s">
        <v>912</v>
      </c>
    </row>
    <row r="22" spans="2:8" ht="12.75" customHeight="1" x14ac:dyDescent="0.2"/>
    <row r="23" spans="2:8" ht="12.75" customHeight="1" x14ac:dyDescent="0.2"/>
    <row r="24" spans="2:8" ht="12.75" customHeight="1" x14ac:dyDescent="0.2"/>
    <row r="26" spans="2:8" x14ac:dyDescent="0.2">
      <c r="B26" s="73"/>
      <c r="C26" s="73"/>
      <c r="D26" s="73"/>
      <c r="E26" s="73"/>
    </row>
    <row r="27" spans="2:8" x14ac:dyDescent="0.2">
      <c r="B27" s="108"/>
      <c r="C27" s="108"/>
      <c r="D27" s="108"/>
      <c r="E27" s="108"/>
    </row>
  </sheetData>
  <mergeCells count="7">
    <mergeCell ref="B6:D6"/>
    <mergeCell ref="B21:G21"/>
    <mergeCell ref="B27:E27"/>
    <mergeCell ref="I7:L7"/>
    <mergeCell ref="I8:L8"/>
    <mergeCell ref="I9:L9"/>
    <mergeCell ref="I10:L10"/>
  </mergeCells>
  <phoneticPr fontId="1" type="noConversion"/>
  <conditionalFormatting sqref="I10:L10">
    <cfRule type="cellIs" dxfId="2" priority="1" stopIfTrue="1" operator="notEqual">
      <formula>"BaseDonnees.2010.jms.xls"</formula>
    </cfRule>
  </conditionalFormatting>
  <hyperlinks>
    <hyperlink ref="D10" location="'exercice filtres'!A3" display="exercice filtres"/>
    <hyperlink ref="D12" location="'Suivi  Formations'!A1" display="Suivi  Formations"/>
    <hyperlink ref="D14" location="'codes formation'!A1" display="codes formation"/>
    <hyperlink ref="D16" location="'TCD à établir'!A1" display="TCD à établir"/>
    <hyperlink ref="D8" location="'Base de Données'!A1" tooltip="le coeur de l'exercice" display="Base de Données"/>
    <hyperlink ref="I8" r:id="rId1"/>
  </hyperlinks>
  <pageMargins left="0.78740157499999996" right="0.78740157499999996" top="0.984251969" bottom="0.984251969" header="0.4921259845" footer="0.4921259845"/>
  <pageSetup paperSize="8" orientation="landscape" horizontalDpi="300" verticalDpi="300" r:id="rId2"/>
  <headerFooter alignWithMargins="0"/>
  <drawing r:id="rId3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 enableFormatConditionsCalculation="0">
    <tabColor indexed="10"/>
  </sheetPr>
  <dimension ref="A1:IU16"/>
  <sheetViews>
    <sheetView showGridLines="0" showRowColHeaders="0" workbookViewId="0">
      <selection activeCell="O1" sqref="O1"/>
    </sheetView>
  </sheetViews>
  <sheetFormatPr baseColWidth="10" defaultColWidth="0" defaultRowHeight="12.75" zeroHeight="1" x14ac:dyDescent="0.2"/>
  <cols>
    <col min="1" max="1" width="4.85546875" customWidth="1"/>
    <col min="2" max="2" width="69.140625" style="13" customWidth="1"/>
    <col min="3" max="3" width="20.5703125" style="11" customWidth="1"/>
    <col min="4" max="4" width="5.42578125" style="11" customWidth="1"/>
    <col min="5" max="5" width="22.42578125" style="22" hidden="1" customWidth="1"/>
    <col min="6" max="6" width="15.28515625" style="22" hidden="1" customWidth="1"/>
    <col min="7" max="9" width="11.42578125" style="22" hidden="1" customWidth="1"/>
    <col min="10" max="10" width="15.140625" hidden="1" customWidth="1"/>
    <col min="11" max="255" width="11.42578125" hidden="1" customWidth="1"/>
    <col min="256" max="16384" width="20.42578125" hidden="1"/>
  </cols>
  <sheetData>
    <row r="1" spans="1:16" ht="36" customHeight="1" x14ac:dyDescent="0.2">
      <c r="B1" s="12"/>
      <c r="D1" s="56"/>
      <c r="O1" s="9">
        <v>40573.462500000001</v>
      </c>
      <c r="P1" s="10">
        <v>480256</v>
      </c>
    </row>
    <row r="2" spans="1:16" ht="55.5" customHeight="1" x14ac:dyDescent="0.2">
      <c r="B2" s="14" t="s">
        <v>839</v>
      </c>
      <c r="C2" s="54" t="s">
        <v>884</v>
      </c>
      <c r="D2" s="57"/>
      <c r="O2" s="9"/>
      <c r="P2" s="10"/>
    </row>
    <row r="3" spans="1:16" ht="19.5" customHeight="1" x14ac:dyDescent="0.2">
      <c r="A3" s="60">
        <f>MAX($A$1:A2)+1</f>
        <v>1</v>
      </c>
      <c r="B3" s="25" t="s">
        <v>873</v>
      </c>
      <c r="C3" s="51"/>
      <c r="D3" s="58"/>
      <c r="F3" s="22">
        <f>COUNT('Base de Données (2)'!H:H)</f>
        <v>285</v>
      </c>
    </row>
    <row r="4" spans="1:16" ht="19.5" customHeight="1" x14ac:dyDescent="0.2">
      <c r="A4" s="60">
        <f>MAX($A$1:A3)+1</f>
        <v>2</v>
      </c>
      <c r="B4" s="25" t="s">
        <v>911</v>
      </c>
      <c r="C4" s="51"/>
      <c r="D4" s="58"/>
      <c r="E4" s="22" t="s">
        <v>840</v>
      </c>
      <c r="F4" s="22">
        <f>COUNTIF('Base de Données (2)'!L:L,'exercice filtres'!E4)</f>
        <v>12</v>
      </c>
    </row>
    <row r="5" spans="1:16" ht="19.5" customHeight="1" x14ac:dyDescent="0.2">
      <c r="A5" s="60">
        <f>MAX($A$1:A4)+1</f>
        <v>3</v>
      </c>
      <c r="B5" s="25" t="s">
        <v>874</v>
      </c>
      <c r="C5" s="51"/>
      <c r="D5" s="58"/>
      <c r="E5" s="22" t="s">
        <v>24</v>
      </c>
      <c r="F5" s="22">
        <f>COUNTIF('Base de Données (2)'!D:D,'exercice filtres'!E5)</f>
        <v>40</v>
      </c>
    </row>
    <row r="6" spans="1:16" ht="19.5" customHeight="1" x14ac:dyDescent="0.2">
      <c r="A6" s="60">
        <f>MAX($A$1:A5)+1</f>
        <v>4</v>
      </c>
      <c r="B6" s="25" t="s">
        <v>872</v>
      </c>
      <c r="C6" s="51"/>
      <c r="D6" s="58"/>
      <c r="F6" s="22">
        <f>SUM('Base de Données (2)'!O:O)</f>
        <v>25</v>
      </c>
    </row>
    <row r="7" spans="1:16" ht="19.5" customHeight="1" x14ac:dyDescent="0.2">
      <c r="A7" s="60">
        <f>MAX($A$1:A6)+1</f>
        <v>5</v>
      </c>
      <c r="B7" s="25" t="s">
        <v>877</v>
      </c>
      <c r="C7" s="51"/>
      <c r="D7" s="58"/>
      <c r="E7" s="22" t="s">
        <v>878</v>
      </c>
      <c r="F7" s="22">
        <f>COUNTIF('Base de Données (2)'!R:R,'exercice filtres'!E7)</f>
        <v>7</v>
      </c>
    </row>
    <row r="8" spans="1:16" ht="19.5" customHeight="1" x14ac:dyDescent="0.2">
      <c r="A8" s="60">
        <f>MAX($A$1:A7)+1</f>
        <v>6</v>
      </c>
      <c r="B8" s="25" t="s">
        <v>875</v>
      </c>
      <c r="C8" s="51"/>
      <c r="D8" s="58"/>
      <c r="E8" s="22" t="s">
        <v>841</v>
      </c>
      <c r="F8" s="22">
        <f>COUNTIF('Base de Données (2)'!H:H,'exercice filtres'!E8)</f>
        <v>29</v>
      </c>
    </row>
    <row r="9" spans="1:16" ht="19.5" customHeight="1" x14ac:dyDescent="0.2">
      <c r="A9" s="60">
        <f>MAX($A$1:A8)+1</f>
        <v>7</v>
      </c>
      <c r="B9" s="25" t="s">
        <v>876</v>
      </c>
      <c r="C9" s="51"/>
      <c r="D9" s="58"/>
      <c r="E9" s="22" t="s">
        <v>842</v>
      </c>
      <c r="F9" s="22">
        <f>SUM('Base de Données (2)'!P:P)</f>
        <v>83</v>
      </c>
    </row>
    <row r="10" spans="1:16" ht="19.5" customHeight="1" x14ac:dyDescent="0.2">
      <c r="A10" s="60">
        <f>MAX($A$1:A9)+1</f>
        <v>8</v>
      </c>
      <c r="B10" s="25" t="s">
        <v>879</v>
      </c>
      <c r="C10" s="51"/>
      <c r="D10" s="58"/>
      <c r="E10" s="22" t="s">
        <v>843</v>
      </c>
      <c r="F10" s="22">
        <f>COUNTIF('Base de Données (2)'!M:M,'exercice filtres'!E10)</f>
        <v>13</v>
      </c>
    </row>
    <row r="11" spans="1:16" ht="19.5" customHeight="1" x14ac:dyDescent="0.2">
      <c r="A11" s="60">
        <f>MAX($A$1:A10)+1</f>
        <v>9</v>
      </c>
      <c r="B11" s="25" t="s">
        <v>844</v>
      </c>
      <c r="C11" s="52"/>
      <c r="D11" s="58"/>
      <c r="F11" s="23">
        <f>MAX('Base de Données (2)'!N:N)</f>
        <v>32052</v>
      </c>
    </row>
    <row r="12" spans="1:16" ht="23.25" x14ac:dyDescent="0.2">
      <c r="A12" s="60">
        <v>10</v>
      </c>
      <c r="B12" s="59" t="s">
        <v>880</v>
      </c>
      <c r="C12" s="53"/>
      <c r="D12" s="58"/>
      <c r="F12" s="24">
        <f>ROUND(AVERAGE('Base de Données (2)'!Q:Q),0)</f>
        <v>55527</v>
      </c>
    </row>
    <row r="13" spans="1:16" ht="33.75" customHeight="1" x14ac:dyDescent="0.2">
      <c r="D13" s="57"/>
    </row>
    <row r="14" spans="1:16" x14ac:dyDescent="0.2"/>
    <row r="15" spans="1:16" x14ac:dyDescent="0.2"/>
    <row r="16" spans="1:16" x14ac:dyDescent="0.2"/>
  </sheetData>
  <sheetCalcPr fullCalcOnLoad="1"/>
  <phoneticPr fontId="1" type="noConversion"/>
  <conditionalFormatting sqref="C3:D12">
    <cfRule type="expression" dxfId="1" priority="1" stopIfTrue="1">
      <formula>AND(C3&lt;&gt;"",F3&lt;&gt;C3)</formula>
    </cfRule>
    <cfRule type="expression" dxfId="0" priority="2" stopIfTrue="1">
      <formula>AND(C3&lt;&gt;"",F3=C3)</formula>
    </cfRule>
  </conditionalFormatting>
  <dataValidations count="2">
    <dataValidation type="date" errorStyle="warning" operator="lessThan" allowBlank="1" showInputMessage="1" showErrorMessage="1" errorTitle="gloups !!!" error="trop jeune !" sqref="C11">
      <formula1>TODAY()-365*15</formula1>
    </dataValidation>
    <dataValidation type="whole" errorStyle="warning" allowBlank="1" showInputMessage="1" showErrorMessage="1" errorTitle="gloups !!!" error="pas de décimales !" sqref="C12">
      <formula1>1</formula1>
      <formula2>100000</formula2>
    </dataValidation>
  </dataValidations>
  <pageMargins left="0.78740157499999996" right="0.78740157499999996" top="0.984251969" bottom="0.984251969" header="0.4921259845" footer="0.492125984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 enableFormatConditionsCalculation="0">
    <tabColor indexed="53"/>
  </sheetPr>
  <dimension ref="A1:J37"/>
  <sheetViews>
    <sheetView workbookViewId="0"/>
  </sheetViews>
  <sheetFormatPr baseColWidth="10" defaultRowHeight="12.75" customHeight="1" x14ac:dyDescent="0.25"/>
  <cols>
    <col min="1" max="1" width="14" style="16" customWidth="1"/>
    <col min="2" max="2" width="18.140625" style="16" customWidth="1"/>
    <col min="3" max="3" width="13.85546875" style="4" bestFit="1" customWidth="1"/>
    <col min="4" max="4" width="13.85546875" style="4" customWidth="1"/>
    <col min="5" max="5" width="13.5703125" style="4" customWidth="1"/>
    <col min="6" max="6" width="17" style="18" customWidth="1"/>
    <col min="9" max="9" width="17.7109375" customWidth="1"/>
    <col min="11" max="11" width="13.140625" bestFit="1" customWidth="1"/>
  </cols>
  <sheetData>
    <row r="1" spans="1:10" s="20" customFormat="1" ht="49.5" customHeight="1" thickBot="1" x14ac:dyDescent="0.25">
      <c r="A1" s="46" t="s">
        <v>837</v>
      </c>
      <c r="B1" s="47" t="s">
        <v>848</v>
      </c>
      <c r="C1" s="45" t="s">
        <v>882</v>
      </c>
      <c r="D1" s="45" t="s">
        <v>883</v>
      </c>
      <c r="E1" s="41" t="str">
        <f>'codes formation'!C2</f>
        <v>durée formation</v>
      </c>
      <c r="F1" s="41" t="str">
        <f>'codes formation'!B2</f>
        <v>intitulé formation</v>
      </c>
      <c r="G1" s="42" t="str">
        <f>'Base de Données'!B1</f>
        <v>NOM</v>
      </c>
      <c r="H1" s="42" t="str">
        <f>'Base de Données'!C1</f>
        <v>PRENOM</v>
      </c>
      <c r="I1" s="43" t="str">
        <f>'Base de Données'!J1</f>
        <v>date de naisssance</v>
      </c>
      <c r="J1" s="44" t="s">
        <v>847</v>
      </c>
    </row>
    <row r="2" spans="1:10" ht="12.75" customHeight="1" x14ac:dyDescent="0.25">
      <c r="A2" s="38" t="s">
        <v>42</v>
      </c>
      <c r="B2" s="38" t="s">
        <v>869</v>
      </c>
      <c r="C2" s="39">
        <v>40581</v>
      </c>
      <c r="D2" s="49"/>
      <c r="E2" s="50"/>
      <c r="F2" s="40"/>
      <c r="G2" s="40"/>
      <c r="H2" s="40"/>
      <c r="I2" s="15"/>
      <c r="J2" s="40"/>
    </row>
    <row r="3" spans="1:10" ht="12.75" customHeight="1" x14ac:dyDescent="0.25">
      <c r="A3" s="36" t="s">
        <v>549</v>
      </c>
      <c r="B3" s="36" t="s">
        <v>862</v>
      </c>
      <c r="C3" s="37">
        <v>40595</v>
      </c>
      <c r="D3" s="49"/>
      <c r="E3" s="50"/>
      <c r="F3" s="15"/>
      <c r="G3" s="15"/>
      <c r="H3" s="15"/>
      <c r="I3" s="15"/>
      <c r="J3" s="15"/>
    </row>
    <row r="4" spans="1:10" ht="12.75" customHeight="1" x14ac:dyDescent="0.25">
      <c r="A4" s="36" t="s">
        <v>347</v>
      </c>
      <c r="B4" s="36" t="s">
        <v>861</v>
      </c>
      <c r="C4" s="37">
        <v>40595</v>
      </c>
      <c r="D4" s="49"/>
      <c r="E4" s="50"/>
      <c r="F4" s="15"/>
      <c r="G4" s="15"/>
      <c r="H4" s="15"/>
      <c r="I4" s="15"/>
      <c r="J4" s="15"/>
    </row>
    <row r="5" spans="1:10" ht="12.75" customHeight="1" x14ac:dyDescent="0.25">
      <c r="A5" s="36" t="s">
        <v>436</v>
      </c>
      <c r="B5" s="36" t="s">
        <v>864</v>
      </c>
      <c r="C5" s="37">
        <v>40637</v>
      </c>
      <c r="D5" s="49"/>
      <c r="E5" s="50"/>
      <c r="F5" s="15"/>
      <c r="G5" s="15"/>
      <c r="H5" s="15"/>
      <c r="I5" s="15"/>
      <c r="J5" s="15"/>
    </row>
    <row r="6" spans="1:10" ht="12.75" customHeight="1" x14ac:dyDescent="0.25">
      <c r="A6" s="36" t="s">
        <v>583</v>
      </c>
      <c r="B6" s="36" t="s">
        <v>854</v>
      </c>
      <c r="C6" s="37">
        <v>40654</v>
      </c>
      <c r="D6" s="49"/>
      <c r="E6" s="50"/>
      <c r="F6" s="15"/>
      <c r="G6" s="15"/>
      <c r="H6" s="15"/>
      <c r="I6" s="15"/>
      <c r="J6" s="15"/>
    </row>
    <row r="7" spans="1:10" ht="12.75" customHeight="1" x14ac:dyDescent="0.25">
      <c r="A7" s="36" t="s">
        <v>406</v>
      </c>
      <c r="B7" s="36" t="s">
        <v>861</v>
      </c>
      <c r="C7" s="37">
        <v>40722</v>
      </c>
      <c r="D7" s="49"/>
      <c r="E7" s="50"/>
      <c r="F7" s="15"/>
      <c r="G7" s="15"/>
      <c r="H7" s="15"/>
      <c r="I7" s="15"/>
      <c r="J7" s="15"/>
    </row>
    <row r="8" spans="1:10" ht="12.75" customHeight="1" x14ac:dyDescent="0.25">
      <c r="A8" s="36" t="s">
        <v>536</v>
      </c>
      <c r="B8" s="36" t="s">
        <v>864</v>
      </c>
      <c r="C8" s="37">
        <v>40721</v>
      </c>
      <c r="D8" s="49"/>
      <c r="E8" s="50"/>
      <c r="F8" s="15"/>
      <c r="G8" s="15"/>
      <c r="H8" s="15"/>
      <c r="I8" s="15"/>
      <c r="J8" s="15"/>
    </row>
    <row r="9" spans="1:10" ht="12.75" customHeight="1" x14ac:dyDescent="0.25">
      <c r="A9" s="36" t="s">
        <v>788</v>
      </c>
      <c r="B9" s="36" t="s">
        <v>867</v>
      </c>
      <c r="C9" s="37">
        <v>40721</v>
      </c>
      <c r="D9" s="49"/>
      <c r="E9" s="50"/>
      <c r="F9" s="15"/>
      <c r="G9" s="15"/>
      <c r="H9" s="15"/>
      <c r="I9" s="15"/>
      <c r="J9" s="15"/>
    </row>
    <row r="10" spans="1:10" ht="12.75" customHeight="1" x14ac:dyDescent="0.25">
      <c r="A10" s="36" t="s">
        <v>144</v>
      </c>
      <c r="B10" s="36" t="s">
        <v>863</v>
      </c>
      <c r="C10" s="37">
        <v>40721</v>
      </c>
      <c r="D10" s="49"/>
      <c r="E10" s="50"/>
      <c r="F10" s="15"/>
      <c r="G10" s="15"/>
      <c r="H10" s="15"/>
      <c r="I10" s="15"/>
      <c r="J10" s="15"/>
    </row>
    <row r="11" spans="1:10" ht="12.75" customHeight="1" x14ac:dyDescent="0.25">
      <c r="A11" s="36" t="s">
        <v>490</v>
      </c>
      <c r="B11" s="36" t="s">
        <v>862</v>
      </c>
      <c r="C11" s="37">
        <v>40721</v>
      </c>
      <c r="D11" s="49"/>
      <c r="E11" s="50"/>
      <c r="F11" s="15"/>
      <c r="G11" s="15"/>
      <c r="H11" s="15"/>
      <c r="I11" s="15"/>
      <c r="J11" s="15"/>
    </row>
    <row r="12" spans="1:10" ht="12.75" customHeight="1" x14ac:dyDescent="0.25">
      <c r="A12" s="36" t="s">
        <v>254</v>
      </c>
      <c r="B12" s="36" t="s">
        <v>862</v>
      </c>
      <c r="C12" s="37">
        <v>40773</v>
      </c>
      <c r="D12" s="49"/>
      <c r="E12" s="50"/>
      <c r="F12" s="15"/>
      <c r="G12" s="15"/>
      <c r="H12" s="15"/>
      <c r="I12" s="15"/>
      <c r="J12" s="15"/>
    </row>
    <row r="13" spans="1:10" ht="12.75" customHeight="1" x14ac:dyDescent="0.25">
      <c r="A13" s="36" t="s">
        <v>283</v>
      </c>
      <c r="B13" s="36" t="s">
        <v>864</v>
      </c>
      <c r="C13" s="37">
        <v>40819</v>
      </c>
      <c r="D13" s="49"/>
      <c r="E13" s="50"/>
      <c r="F13" s="15"/>
      <c r="G13" s="15"/>
      <c r="H13" s="15"/>
      <c r="I13" s="15"/>
      <c r="J13" s="15"/>
    </row>
    <row r="14" spans="1:10" ht="12.75" customHeight="1" x14ac:dyDescent="0.25">
      <c r="A14" s="36" t="s">
        <v>325</v>
      </c>
      <c r="B14" s="36" t="s">
        <v>854</v>
      </c>
      <c r="C14" s="37">
        <v>40917</v>
      </c>
      <c r="D14" s="49"/>
      <c r="E14" s="50"/>
      <c r="F14" s="15"/>
      <c r="G14" s="15"/>
      <c r="H14" s="15"/>
      <c r="I14" s="15"/>
      <c r="J14" s="15"/>
    </row>
    <row r="15" spans="1:10" ht="12.75" customHeight="1" x14ac:dyDescent="0.25">
      <c r="A15" s="36" t="s">
        <v>556</v>
      </c>
      <c r="B15" s="36" t="s">
        <v>861</v>
      </c>
      <c r="C15" s="37">
        <v>40966</v>
      </c>
      <c r="D15" s="49"/>
      <c r="E15" s="50"/>
      <c r="F15" s="15"/>
      <c r="G15" s="15"/>
      <c r="H15" s="15"/>
      <c r="I15" s="15"/>
      <c r="J15" s="15"/>
    </row>
    <row r="16" spans="1:10" ht="12.75" customHeight="1" x14ac:dyDescent="0.25">
      <c r="A16" s="36" t="s">
        <v>399</v>
      </c>
      <c r="B16" s="36" t="s">
        <v>865</v>
      </c>
      <c r="C16" s="37">
        <v>40981</v>
      </c>
      <c r="D16" s="49"/>
      <c r="E16" s="50"/>
      <c r="F16" s="15"/>
      <c r="G16" s="15"/>
      <c r="H16" s="15"/>
      <c r="I16" s="15"/>
      <c r="J16" s="15"/>
    </row>
    <row r="17" spans="1:10" ht="12.75" customHeight="1" x14ac:dyDescent="0.25">
      <c r="A17" s="36" t="s">
        <v>267</v>
      </c>
      <c r="B17" s="36" t="s">
        <v>864</v>
      </c>
      <c r="C17" s="37">
        <v>41036</v>
      </c>
      <c r="D17" s="49"/>
      <c r="E17" s="50"/>
      <c r="F17" s="15"/>
      <c r="G17" s="15"/>
      <c r="H17" s="15"/>
      <c r="I17" s="15"/>
      <c r="J17" s="15"/>
    </row>
    <row r="18" spans="1:10" ht="12.75" customHeight="1" x14ac:dyDescent="0.25">
      <c r="A18" s="36" t="s">
        <v>430</v>
      </c>
      <c r="B18" s="36" t="s">
        <v>862</v>
      </c>
      <c r="C18" s="37">
        <v>41050</v>
      </c>
      <c r="D18" s="49"/>
      <c r="E18" s="50"/>
      <c r="F18" s="15"/>
      <c r="G18" s="15"/>
      <c r="H18" s="15"/>
      <c r="I18" s="15"/>
      <c r="J18" s="15"/>
    </row>
    <row r="19" spans="1:10" ht="12.75" customHeight="1" x14ac:dyDescent="0.25">
      <c r="A19" s="36" t="s">
        <v>547</v>
      </c>
      <c r="B19" s="36" t="s">
        <v>866</v>
      </c>
      <c r="C19" s="37">
        <v>41050</v>
      </c>
      <c r="D19" s="49"/>
      <c r="E19" s="50"/>
      <c r="F19" s="15"/>
      <c r="G19" s="15"/>
      <c r="H19" s="15"/>
      <c r="I19" s="15"/>
      <c r="J19" s="15"/>
    </row>
    <row r="20" spans="1:10" ht="12.75" customHeight="1" x14ac:dyDescent="0.25">
      <c r="A20" s="36" t="s">
        <v>732</v>
      </c>
      <c r="B20" s="36" t="s">
        <v>867</v>
      </c>
      <c r="C20" s="37">
        <v>41050</v>
      </c>
      <c r="D20" s="49"/>
      <c r="E20" s="50"/>
      <c r="F20" s="15"/>
      <c r="G20" s="15"/>
      <c r="H20" s="15"/>
      <c r="I20" s="15"/>
      <c r="J20" s="15"/>
    </row>
    <row r="21" spans="1:10" ht="12.75" customHeight="1" x14ac:dyDescent="0.25">
      <c r="A21" s="36" t="s">
        <v>325</v>
      </c>
      <c r="B21" s="36" t="s">
        <v>861</v>
      </c>
      <c r="C21" s="37">
        <v>41050</v>
      </c>
      <c r="D21" s="49"/>
      <c r="E21" s="50"/>
      <c r="F21" s="15"/>
      <c r="G21" s="15"/>
      <c r="H21" s="15"/>
      <c r="I21" s="15"/>
      <c r="J21" s="15"/>
    </row>
    <row r="22" spans="1:10" ht="12.75" customHeight="1" x14ac:dyDescent="0.25">
      <c r="A22" s="36" t="s">
        <v>366</v>
      </c>
      <c r="B22" s="36" t="s">
        <v>864</v>
      </c>
      <c r="C22" s="37">
        <v>41050</v>
      </c>
      <c r="D22" s="49"/>
      <c r="E22" s="50"/>
      <c r="F22" s="15"/>
      <c r="G22" s="15"/>
      <c r="H22" s="15"/>
      <c r="I22" s="15"/>
      <c r="J22" s="15"/>
    </row>
    <row r="23" spans="1:10" ht="12.75" customHeight="1" x14ac:dyDescent="0.25">
      <c r="A23" s="36" t="s">
        <v>399</v>
      </c>
      <c r="B23" s="36" t="s">
        <v>867</v>
      </c>
      <c r="C23" s="37">
        <v>41050</v>
      </c>
      <c r="D23" s="49"/>
      <c r="E23" s="50"/>
      <c r="F23" s="15"/>
      <c r="G23" s="15"/>
      <c r="H23" s="15"/>
      <c r="I23" s="15"/>
      <c r="J23" s="15"/>
    </row>
    <row r="24" spans="1:10" ht="12.75" customHeight="1" x14ac:dyDescent="0.25">
      <c r="A24" s="36" t="s">
        <v>504</v>
      </c>
      <c r="B24" s="36" t="s">
        <v>864</v>
      </c>
      <c r="C24" s="37">
        <v>41078</v>
      </c>
      <c r="D24" s="49"/>
      <c r="E24" s="50"/>
      <c r="F24" s="15"/>
      <c r="G24" s="15"/>
      <c r="H24" s="15"/>
      <c r="I24" s="15"/>
      <c r="J24" s="15"/>
    </row>
    <row r="25" spans="1:10" ht="12.75" customHeight="1" x14ac:dyDescent="0.25">
      <c r="A25" s="36" t="s">
        <v>409</v>
      </c>
      <c r="B25" s="36" t="s">
        <v>866</v>
      </c>
      <c r="C25" s="37">
        <v>41079</v>
      </c>
      <c r="D25" s="49"/>
      <c r="E25" s="50"/>
      <c r="F25" s="15"/>
      <c r="G25" s="15"/>
      <c r="H25" s="15"/>
      <c r="I25" s="15"/>
      <c r="J25" s="15"/>
    </row>
    <row r="26" spans="1:10" ht="12.75" customHeight="1" x14ac:dyDescent="0.25">
      <c r="A26" s="36" t="s">
        <v>567</v>
      </c>
      <c r="B26" s="36" t="s">
        <v>854</v>
      </c>
      <c r="C26" s="37">
        <v>41079</v>
      </c>
      <c r="D26" s="49"/>
      <c r="E26" s="50"/>
      <c r="F26" s="15"/>
      <c r="G26" s="15"/>
      <c r="H26" s="15"/>
      <c r="I26" s="15"/>
      <c r="J26" s="15"/>
    </row>
    <row r="27" spans="1:10" ht="12.75" customHeight="1" x14ac:dyDescent="0.25">
      <c r="A27" s="36" t="s">
        <v>547</v>
      </c>
      <c r="B27" s="36" t="s">
        <v>865</v>
      </c>
      <c r="C27" s="37">
        <v>41079</v>
      </c>
      <c r="D27" s="49"/>
      <c r="E27" s="50"/>
      <c r="F27" s="15"/>
      <c r="G27" s="15"/>
      <c r="H27" s="15"/>
      <c r="I27" s="15"/>
      <c r="J27" s="15"/>
    </row>
    <row r="28" spans="1:10" ht="12.75" customHeight="1" x14ac:dyDescent="0.25">
      <c r="A28" s="36" t="s">
        <v>680</v>
      </c>
      <c r="B28" s="36" t="s">
        <v>866</v>
      </c>
      <c r="C28" s="37">
        <v>41092</v>
      </c>
      <c r="D28" s="49"/>
      <c r="E28" s="50"/>
      <c r="F28" s="15"/>
      <c r="G28" s="15"/>
      <c r="H28" s="15"/>
      <c r="I28" s="15"/>
      <c r="J28" s="15"/>
    </row>
    <row r="29" spans="1:10" ht="12.75" customHeight="1" x14ac:dyDescent="0.25">
      <c r="A29" s="36" t="s">
        <v>607</v>
      </c>
      <c r="B29" s="36" t="s">
        <v>861</v>
      </c>
      <c r="C29" s="37">
        <v>41092</v>
      </c>
      <c r="D29" s="49"/>
      <c r="E29" s="50"/>
      <c r="F29" s="15"/>
      <c r="G29" s="15"/>
      <c r="H29" s="15"/>
      <c r="I29" s="15"/>
      <c r="J29" s="15"/>
    </row>
    <row r="30" spans="1:10" ht="12.75" customHeight="1" x14ac:dyDescent="0.25">
      <c r="A30" s="36" t="s">
        <v>473</v>
      </c>
      <c r="B30" s="36" t="s">
        <v>863</v>
      </c>
      <c r="C30" s="37">
        <v>41183</v>
      </c>
      <c r="D30" s="49"/>
      <c r="E30" s="50"/>
      <c r="F30" s="15"/>
      <c r="G30" s="15"/>
      <c r="H30" s="15"/>
      <c r="I30" s="15"/>
      <c r="J30" s="15"/>
    </row>
    <row r="31" spans="1:10" ht="12.75" customHeight="1" x14ac:dyDescent="0.25">
      <c r="A31" s="36" t="s">
        <v>793</v>
      </c>
      <c r="B31" s="36" t="s">
        <v>861</v>
      </c>
      <c r="C31" s="37">
        <v>41183</v>
      </c>
      <c r="D31" s="49"/>
      <c r="E31" s="50"/>
      <c r="F31" s="15"/>
      <c r="G31" s="15"/>
      <c r="H31" s="15"/>
      <c r="I31" s="15"/>
      <c r="J31" s="15"/>
    </row>
    <row r="32" spans="1:10" ht="12.75" customHeight="1" x14ac:dyDescent="0.25">
      <c r="A32" s="36" t="s">
        <v>732</v>
      </c>
      <c r="B32" s="36" t="s">
        <v>868</v>
      </c>
      <c r="C32" s="37">
        <v>41183</v>
      </c>
      <c r="D32" s="49"/>
      <c r="E32" s="50"/>
      <c r="F32" s="15"/>
      <c r="G32" s="15"/>
      <c r="H32" s="15"/>
      <c r="I32" s="15"/>
      <c r="J32" s="15"/>
    </row>
    <row r="33" spans="1:10" ht="12.75" customHeight="1" x14ac:dyDescent="0.25">
      <c r="A33" s="36" t="s">
        <v>732</v>
      </c>
      <c r="B33" s="36" t="s">
        <v>869</v>
      </c>
      <c r="C33" s="37">
        <v>41183</v>
      </c>
      <c r="D33" s="49"/>
      <c r="E33" s="50"/>
      <c r="F33" s="15"/>
      <c r="G33" s="15"/>
      <c r="H33" s="15"/>
      <c r="I33" s="15"/>
      <c r="J33" s="15"/>
    </row>
    <row r="34" spans="1:10" ht="12.75" customHeight="1" x14ac:dyDescent="0.25">
      <c r="A34" s="36" t="s">
        <v>295</v>
      </c>
      <c r="B34" s="36" t="s">
        <v>861</v>
      </c>
      <c r="C34" s="37">
        <v>41197</v>
      </c>
      <c r="D34" s="49"/>
      <c r="E34" s="50"/>
      <c r="F34" s="15"/>
      <c r="G34" s="15"/>
      <c r="H34" s="15"/>
      <c r="I34" s="15"/>
      <c r="J34" s="15"/>
    </row>
    <row r="35" spans="1:10" ht="12.75" customHeight="1" x14ac:dyDescent="0.25">
      <c r="E35"/>
      <c r="F35"/>
    </row>
    <row r="36" spans="1:10" ht="12.75" customHeight="1" x14ac:dyDescent="0.25">
      <c r="E36"/>
      <c r="F36"/>
    </row>
    <row r="37" spans="1:10" ht="12.75" customHeight="1" x14ac:dyDescent="0.25">
      <c r="E37"/>
      <c r="F37"/>
    </row>
  </sheetData>
  <phoneticPr fontId="1" type="noConversion"/>
  <dataValidations count="1">
    <dataValidation type="list" allowBlank="1" showInputMessage="1" showErrorMessage="1" sqref="B2:B34">
      <formula1>#REF!</formula1>
    </dataValidation>
  </dataValidations>
  <pageMargins left="0.78740157499999996" right="0.78740157499999996" top="0.984251969" bottom="0.984251969" header="0.4921259845" footer="0.4921259845"/>
  <pageSetup paperSize="8" orientation="landscape" horizontalDpi="300" verticalDpi="300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G12"/>
  <sheetViews>
    <sheetView workbookViewId="0"/>
  </sheetViews>
  <sheetFormatPr baseColWidth="10" defaultRowHeight="12.75" x14ac:dyDescent="0.2"/>
  <cols>
    <col min="1" max="1" width="11.5703125" customWidth="1"/>
    <col min="2" max="2" width="16.7109375" bestFit="1" customWidth="1"/>
    <col min="3" max="3" width="15.140625" customWidth="1"/>
    <col min="4" max="4" width="4.140625" customWidth="1"/>
    <col min="5" max="5" width="20.28515625" bestFit="1" customWidth="1"/>
    <col min="6" max="6" width="22.42578125" customWidth="1"/>
  </cols>
  <sheetData>
    <row r="1" spans="1:7" ht="32.25" customHeight="1" x14ac:dyDescent="0.2"/>
    <row r="2" spans="1:7" ht="25.5" x14ac:dyDescent="0.2">
      <c r="A2" s="48" t="s">
        <v>850</v>
      </c>
      <c r="B2" s="48" t="s">
        <v>849</v>
      </c>
      <c r="C2" s="48" t="s">
        <v>881</v>
      </c>
      <c r="E2" s="72" t="s">
        <v>892</v>
      </c>
      <c r="F2" s="72" t="s">
        <v>895</v>
      </c>
      <c r="G2" s="72" t="s">
        <v>894</v>
      </c>
    </row>
    <row r="3" spans="1:7" x14ac:dyDescent="0.2">
      <c r="A3" s="15" t="s">
        <v>854</v>
      </c>
      <c r="B3" s="15" t="s">
        <v>851</v>
      </c>
      <c r="C3" s="15">
        <v>2</v>
      </c>
      <c r="E3" s="15"/>
      <c r="F3" s="15"/>
      <c r="G3" s="15"/>
    </row>
    <row r="4" spans="1:7" x14ac:dyDescent="0.2">
      <c r="A4" s="15" t="s">
        <v>861</v>
      </c>
      <c r="B4" s="15" t="s">
        <v>855</v>
      </c>
      <c r="C4" s="15">
        <v>4</v>
      </c>
      <c r="E4" s="15"/>
      <c r="F4" s="15"/>
      <c r="G4" s="15"/>
    </row>
    <row r="5" spans="1:7" x14ac:dyDescent="0.2">
      <c r="A5" s="15" t="s">
        <v>862</v>
      </c>
      <c r="B5" s="15" t="s">
        <v>852</v>
      </c>
      <c r="C5" s="15">
        <v>2</v>
      </c>
      <c r="E5" s="15"/>
      <c r="F5" s="15"/>
      <c r="G5" s="15"/>
    </row>
    <row r="6" spans="1:7" x14ac:dyDescent="0.2">
      <c r="A6" s="15" t="s">
        <v>863</v>
      </c>
      <c r="B6" s="15" t="s">
        <v>856</v>
      </c>
      <c r="C6" s="15">
        <v>4</v>
      </c>
      <c r="E6" s="15"/>
      <c r="F6" s="15"/>
      <c r="G6" s="15"/>
    </row>
    <row r="7" spans="1:7" x14ac:dyDescent="0.2">
      <c r="A7" s="15" t="s">
        <v>864</v>
      </c>
      <c r="B7" s="15" t="s">
        <v>857</v>
      </c>
      <c r="C7" s="15">
        <v>5</v>
      </c>
      <c r="E7" s="15"/>
      <c r="F7" s="15"/>
      <c r="G7" s="15"/>
    </row>
    <row r="8" spans="1:7" x14ac:dyDescent="0.2">
      <c r="A8" s="15" t="s">
        <v>866</v>
      </c>
      <c r="B8" s="15" t="s">
        <v>893</v>
      </c>
      <c r="C8" s="15">
        <v>2</v>
      </c>
      <c r="E8" s="15"/>
      <c r="F8" s="15"/>
      <c r="G8" s="15"/>
    </row>
    <row r="9" spans="1:7" x14ac:dyDescent="0.2">
      <c r="A9" s="15" t="s">
        <v>865</v>
      </c>
      <c r="B9" s="15" t="s">
        <v>858</v>
      </c>
      <c r="C9" s="15">
        <v>4</v>
      </c>
      <c r="E9" s="15"/>
      <c r="F9" s="15"/>
      <c r="G9" s="15"/>
    </row>
    <row r="10" spans="1:7" x14ac:dyDescent="0.2">
      <c r="A10" s="15" t="s">
        <v>867</v>
      </c>
      <c r="B10" s="15" t="s">
        <v>859</v>
      </c>
      <c r="C10" s="15">
        <v>5</v>
      </c>
      <c r="E10" s="15"/>
      <c r="F10" s="15"/>
      <c r="G10" s="15"/>
    </row>
    <row r="11" spans="1:7" x14ac:dyDescent="0.2">
      <c r="A11" s="15" t="s">
        <v>868</v>
      </c>
      <c r="B11" s="15" t="s">
        <v>860</v>
      </c>
      <c r="C11" s="15">
        <v>5</v>
      </c>
      <c r="E11" s="15"/>
      <c r="F11" s="15"/>
      <c r="G11" s="15"/>
    </row>
    <row r="12" spans="1:7" x14ac:dyDescent="0.2">
      <c r="A12" s="15" t="s">
        <v>869</v>
      </c>
      <c r="B12" s="15" t="s">
        <v>853</v>
      </c>
      <c r="C12" s="15">
        <v>2</v>
      </c>
      <c r="E12" s="15"/>
      <c r="F12" s="15"/>
      <c r="G12" s="15"/>
    </row>
  </sheetData>
  <phoneticPr fontId="1" type="noConversion"/>
  <pageMargins left="0.78740157499999996" right="0.78740157499999996" top="0.984251969" bottom="0.984251969" header="0.4921259845" footer="0.4921259845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8"/>
  </sheetPr>
  <dimension ref="B1:E16"/>
  <sheetViews>
    <sheetView showGridLines="0" showRowColHeaders="0" workbookViewId="0">
      <selection activeCell="E14" sqref="E14"/>
    </sheetView>
  </sheetViews>
  <sheetFormatPr baseColWidth="10" defaultRowHeight="12.75" x14ac:dyDescent="0.2"/>
  <cols>
    <col min="1" max="1" width="0.85546875" style="61" customWidth="1"/>
    <col min="2" max="2" width="15" style="61" customWidth="1"/>
    <col min="3" max="3" width="7.42578125" style="61" customWidth="1"/>
    <col min="4" max="4" width="0.85546875" style="61" customWidth="1"/>
    <col min="5" max="5" width="64.85546875" style="62" customWidth="1"/>
    <col min="6" max="16384" width="11.42578125" style="61"/>
  </cols>
  <sheetData>
    <row r="1" spans="2:5" ht="23.25" customHeight="1" x14ac:dyDescent="0.2"/>
    <row r="2" spans="2:5" ht="39.75" customHeight="1" x14ac:dyDescent="0.2">
      <c r="B2" s="113" t="s">
        <v>896</v>
      </c>
      <c r="C2" s="113"/>
      <c r="D2" s="113"/>
      <c r="E2" s="113"/>
    </row>
    <row r="4" spans="2:5" ht="38.25" x14ac:dyDescent="0.2">
      <c r="B4" s="63" t="s">
        <v>899</v>
      </c>
      <c r="C4" s="64" t="s">
        <v>898</v>
      </c>
      <c r="E4" s="63" t="s">
        <v>906</v>
      </c>
    </row>
    <row r="5" spans="2:5" x14ac:dyDescent="0.2">
      <c r="E5" s="61"/>
    </row>
    <row r="6" spans="2:5" s="65" customFormat="1" x14ac:dyDescent="0.2">
      <c r="B6" s="66" t="str">
        <f t="shared" ref="B6:B14" si="0">IF(C6,"TCD"&amp;C6,"")</f>
        <v>TCD1</v>
      </c>
      <c r="C6" s="67">
        <f>MAX(C4:$C$4)+1</f>
        <v>1</v>
      </c>
      <c r="D6" s="61"/>
      <c r="E6" s="68" t="s">
        <v>907</v>
      </c>
    </row>
    <row r="7" spans="2:5" s="65" customFormat="1" x14ac:dyDescent="0.2">
      <c r="B7" s="65" t="str">
        <f t="shared" si="0"/>
        <v/>
      </c>
      <c r="C7" s="69"/>
      <c r="D7" s="61"/>
      <c r="E7" s="70"/>
    </row>
    <row r="8" spans="2:5" s="65" customFormat="1" x14ac:dyDescent="0.2">
      <c r="B8" s="66" t="str">
        <f t="shared" si="0"/>
        <v>TCD2</v>
      </c>
      <c r="C8" s="67">
        <f>MAX(C$4:$C7)+1</f>
        <v>2</v>
      </c>
      <c r="D8" s="61"/>
      <c r="E8" s="68" t="s">
        <v>908</v>
      </c>
    </row>
    <row r="9" spans="2:5" s="65" customFormat="1" x14ac:dyDescent="0.2">
      <c r="B9" s="65" t="str">
        <f t="shared" si="0"/>
        <v/>
      </c>
      <c r="C9" s="69"/>
      <c r="D9" s="61"/>
      <c r="E9" s="70"/>
    </row>
    <row r="10" spans="2:5" s="65" customFormat="1" ht="38.25" x14ac:dyDescent="0.2">
      <c r="B10" s="66" t="str">
        <f t="shared" si="0"/>
        <v>TCD3</v>
      </c>
      <c r="C10" s="67">
        <f>MAX(C$4:$C9)+1</f>
        <v>3</v>
      </c>
      <c r="D10" s="61"/>
      <c r="E10" s="68" t="s">
        <v>909</v>
      </c>
    </row>
    <row r="11" spans="2:5" s="65" customFormat="1" x14ac:dyDescent="0.2">
      <c r="B11" s="65" t="str">
        <f t="shared" si="0"/>
        <v/>
      </c>
      <c r="C11" s="69"/>
      <c r="D11" s="61"/>
      <c r="E11" s="70"/>
    </row>
    <row r="12" spans="2:5" s="65" customFormat="1" ht="25.5" x14ac:dyDescent="0.2">
      <c r="B12" s="66" t="str">
        <f t="shared" si="0"/>
        <v>TCD4</v>
      </c>
      <c r="C12" s="67">
        <f>MAX(C$4:$C11)+1</f>
        <v>4</v>
      </c>
      <c r="D12" s="61"/>
      <c r="E12" s="68" t="s">
        <v>936</v>
      </c>
    </row>
    <row r="13" spans="2:5" s="65" customFormat="1" x14ac:dyDescent="0.2">
      <c r="B13" s="65" t="str">
        <f t="shared" si="0"/>
        <v/>
      </c>
      <c r="C13" s="69"/>
      <c r="D13" s="61"/>
      <c r="E13" s="70"/>
    </row>
    <row r="14" spans="2:5" s="65" customFormat="1" ht="38.25" x14ac:dyDescent="0.2">
      <c r="B14" s="66" t="str">
        <f t="shared" si="0"/>
        <v>TCD5</v>
      </c>
      <c r="C14" s="67">
        <f>MAX(C$4:$C13)+1</f>
        <v>5</v>
      </c>
      <c r="D14" s="61"/>
      <c r="E14" s="68" t="s">
        <v>897</v>
      </c>
    </row>
    <row r="16" spans="2:5" ht="102" x14ac:dyDescent="0.2">
      <c r="B16" s="66" t="str">
        <f>IF(C16,"TCD"&amp;C16,"")</f>
        <v>TCD6</v>
      </c>
      <c r="C16" s="67">
        <f>MAX(C$4:$C15)+1</f>
        <v>6</v>
      </c>
      <c r="E16" s="68" t="s">
        <v>937</v>
      </c>
    </row>
  </sheetData>
  <mergeCells count="1">
    <mergeCell ref="B2:E2"/>
  </mergeCells>
  <phoneticPr fontId="1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28"/>
  <sheetViews>
    <sheetView workbookViewId="0">
      <pane ySplit="1" topLeftCell="A2" activePane="bottomLeft" state="frozen"/>
      <selection pane="bottomLeft" activeCell="A2" sqref="A2"/>
    </sheetView>
  </sheetViews>
  <sheetFormatPr baseColWidth="10" defaultRowHeight="12.75" x14ac:dyDescent="0.2"/>
  <cols>
    <col min="1" max="1" width="10.42578125" style="3" customWidth="1"/>
    <col min="2" max="2" width="14.5703125" customWidth="1"/>
    <col min="3" max="3" width="11.140625" customWidth="1"/>
    <col min="4" max="4" width="10.5703125" customWidth="1"/>
    <col min="5" max="5" width="10" bestFit="1" customWidth="1"/>
    <col min="6" max="6" width="9" customWidth="1"/>
    <col min="7" max="7" width="6" customWidth="1"/>
    <col min="8" max="8" width="14.42578125" style="1" customWidth="1"/>
    <col min="9" max="9" width="7.140625" bestFit="1" customWidth="1"/>
    <col min="10" max="10" width="12.28515625" style="2" customWidth="1"/>
    <col min="11" max="11" width="6.7109375" customWidth="1"/>
    <col min="12" max="12" width="14.7109375" style="19" customWidth="1"/>
    <col min="13" max="13" width="16.42578125" style="19" customWidth="1"/>
    <col min="14" max="14" width="8.5703125" style="26" customWidth="1"/>
    <col min="15" max="15" width="7.85546875" customWidth="1"/>
    <col min="16" max="16" width="11" bestFit="1" customWidth="1"/>
    <col min="17" max="17" width="17.5703125" customWidth="1"/>
    <col min="18" max="18" width="16.42578125" style="19" customWidth="1"/>
  </cols>
  <sheetData>
    <row r="1" spans="1:18" s="17" customFormat="1" ht="89.25" x14ac:dyDescent="0.2">
      <c r="A1" s="27" t="s">
        <v>836</v>
      </c>
      <c r="B1" s="28" t="s">
        <v>0</v>
      </c>
      <c r="C1" s="28" t="s">
        <v>1</v>
      </c>
      <c r="D1" s="28" t="s">
        <v>3</v>
      </c>
      <c r="E1" s="28" t="s">
        <v>4</v>
      </c>
      <c r="F1" s="28" t="s">
        <v>5</v>
      </c>
      <c r="G1" s="28" t="s">
        <v>2</v>
      </c>
      <c r="H1" s="29" t="s">
        <v>6</v>
      </c>
      <c r="I1" s="28" t="s">
        <v>7</v>
      </c>
      <c r="J1" s="30" t="s">
        <v>8</v>
      </c>
      <c r="K1" s="31" t="s">
        <v>838</v>
      </c>
      <c r="L1" s="19" t="str">
        <f>I1&amp;D1</f>
        <v>sexeQualification</v>
      </c>
      <c r="M1" s="19" t="str">
        <f>L1&amp;E1</f>
        <v>sexeQualificationSITE</v>
      </c>
      <c r="N1" s="32" t="s">
        <v>132</v>
      </c>
      <c r="O1" s="33" t="s">
        <v>872</v>
      </c>
      <c r="P1" s="34" t="str">
        <f>'exercice filtres'!B9</f>
        <v>nombre d'agents dont le salaire est compris entre 20000 et 25000 :</v>
      </c>
      <c r="Q1" s="34" t="str">
        <f>'exercice filtres'!B12</f>
        <v>quelle est la moyenne des salaires des salariés qui ne sont pas agents 
(arrondi sans décimale)</v>
      </c>
      <c r="R1" s="19" t="str">
        <f>Q1&amp;J1</f>
        <v>quelle est la moyenne des salaires des salariés qui ne sont pas agents 
(arrondi sans décimale)date de naisssance</v>
      </c>
    </row>
    <row r="2" spans="1:18" s="17" customFormat="1" x14ac:dyDescent="0.2">
      <c r="A2" s="35" t="str">
        <f>IF('Base de Données'!A2&lt;&gt;"",'Base de Données'!A2,"-")</f>
        <v>MYHA5660</v>
      </c>
      <c r="B2" s="35" t="str">
        <f>IF('Base de Données'!B2&lt;&gt;"",'Base de Données'!B2,"-")</f>
        <v>ABENHAÏM</v>
      </c>
      <c r="C2" s="35" t="str">
        <f>IF('Base de Données'!C2&lt;&gt;"",'Base de Données'!C2,"-")</f>
        <v>Cynthia</v>
      </c>
      <c r="D2" s="35" t="str">
        <f>IF('Base de Données'!D2&lt;&gt;"",'Base de Données'!D2,"-")</f>
        <v>1-agent</v>
      </c>
      <c r="E2" s="35" t="str">
        <f>IF('Base de Données'!E2&lt;&gt;"",'Base de Données'!E2,"-")</f>
        <v>Paris</v>
      </c>
      <c r="F2" s="35" t="str">
        <f>IF('Base de Données'!F2&lt;&gt;"",'Base de Données'!F2,"-")</f>
        <v>pièce 58</v>
      </c>
      <c r="G2" s="35">
        <f>IF('Base de Données'!G2&lt;&gt;"",'Base de Données'!G2,"-")</f>
        <v>3091</v>
      </c>
      <c r="H2" s="35">
        <f>IF('Base de Données'!H2&lt;&gt;"",'Base de Données'!H2,"-")</f>
        <v>21433.02</v>
      </c>
      <c r="I2" s="35" t="str">
        <f>IF('Base de Données'!I2&lt;&gt;"",'Base de Données'!I2,"-")</f>
        <v>femme</v>
      </c>
      <c r="J2" s="35">
        <f>IF('Base de Données'!J2&lt;&gt;"",'Base de Données'!J2,"-")</f>
        <v>22582</v>
      </c>
      <c r="K2" s="35">
        <f>IF('Base de Données'!K2&lt;&gt;"",'Base de Données'!K2,"-")</f>
        <v>50</v>
      </c>
      <c r="L2" s="19" t="str">
        <f t="shared" ref="L2:L65" si="0">I2&amp;D2</f>
        <v>femme1-agent</v>
      </c>
      <c r="M2" s="19" t="str">
        <f t="shared" ref="M2:M65" si="1">L2&amp;E2</f>
        <v>femme1-agentParis</v>
      </c>
      <c r="N2" s="32" t="str">
        <f t="shared" ref="N2:N65" si="2">IF(D2=$N$1,J2,"-")</f>
        <v>-</v>
      </c>
      <c r="O2" s="17">
        <f t="shared" ref="O2:O65" si="3">COUNTIF(D2,"*cadre*")*(I2="femme")</f>
        <v>0</v>
      </c>
      <c r="P2" s="17">
        <f t="shared" ref="P2:P65" si="4">(H2&gt;=20000)*(H2&lt;=25000)*(D2="1-agent")</f>
        <v>1</v>
      </c>
      <c r="Q2" s="17" t="str">
        <f t="shared" ref="Q2:Q65" si="5">IF((D2&lt;&gt;"1-agent"),H2,"-")</f>
        <v>-</v>
      </c>
      <c r="R2" s="19" t="str">
        <f t="shared" ref="R2:R65" si="6">I2&amp;E2</f>
        <v>femmeParis</v>
      </c>
    </row>
    <row r="3" spans="1:18" s="17" customFormat="1" x14ac:dyDescent="0.2">
      <c r="A3" s="35" t="str">
        <f>IF('Base de Données'!A3&lt;&gt;"",'Base de Données'!A3,"-")</f>
        <v>JUJA7577</v>
      </c>
      <c r="B3" s="35" t="str">
        <f>IF('Base de Données'!B3&lt;&gt;"",'Base de Données'!B3,"-")</f>
        <v>ABSCHEN</v>
      </c>
      <c r="C3" s="35" t="str">
        <f>IF('Base de Données'!C3&lt;&gt;"",'Base de Données'!C3,"-")</f>
        <v>Jean</v>
      </c>
      <c r="D3" s="35" t="str">
        <f>IF('Base de Données'!D3&lt;&gt;"",'Base de Données'!D3,"-")</f>
        <v>2-maitrise</v>
      </c>
      <c r="E3" s="35" t="str">
        <f>IF('Base de Données'!E3&lt;&gt;"",'Base de Données'!E3,"-")</f>
        <v>Paris</v>
      </c>
      <c r="F3" s="35" t="str">
        <f>IF('Base de Données'!F3&lt;&gt;"",'Base de Données'!F3,"-")</f>
        <v>pièce 74</v>
      </c>
      <c r="G3" s="35">
        <f>IF('Base de Données'!G3&lt;&gt;"",'Base de Données'!G3,"-")</f>
        <v>3186</v>
      </c>
      <c r="H3" s="35">
        <f>IF('Base de Données'!H3&lt;&gt;"",'Base de Données'!H3,"-")</f>
        <v>33386.42</v>
      </c>
      <c r="I3" s="35" t="str">
        <f>IF('Base de Données'!I3&lt;&gt;"",'Base de Données'!I3,"-")</f>
        <v>homme</v>
      </c>
      <c r="J3" s="35">
        <f>IF('Base de Données'!J3&lt;&gt;"",'Base de Données'!J3,"-")</f>
        <v>30265</v>
      </c>
      <c r="K3" s="35">
        <f>IF('Base de Données'!K3&lt;&gt;"",'Base de Données'!K3,"-")</f>
        <v>29</v>
      </c>
      <c r="L3" s="19" t="str">
        <f t="shared" si="0"/>
        <v>homme2-maitrise</v>
      </c>
      <c r="M3" s="19" t="str">
        <f t="shared" si="1"/>
        <v>homme2-maitriseParis</v>
      </c>
      <c r="N3" s="32" t="str">
        <f t="shared" si="2"/>
        <v>-</v>
      </c>
      <c r="O3" s="17">
        <f t="shared" si="3"/>
        <v>0</v>
      </c>
      <c r="P3" s="17">
        <f t="shared" si="4"/>
        <v>0</v>
      </c>
      <c r="Q3" s="17">
        <f t="shared" si="5"/>
        <v>33386.42</v>
      </c>
      <c r="R3" s="19" t="str">
        <f t="shared" si="6"/>
        <v>hommeParis</v>
      </c>
    </row>
    <row r="4" spans="1:18" s="17" customFormat="1" x14ac:dyDescent="0.2">
      <c r="A4" s="35" t="str">
        <f>IF('Base de Données'!A4&lt;&gt;"",'Base de Données'!A4,"-")</f>
        <v>STWA6754</v>
      </c>
      <c r="B4" s="35" t="str">
        <f>IF('Base de Données'!B4&lt;&gt;"",'Base de Données'!B4,"-")</f>
        <v>ADAMO</v>
      </c>
      <c r="C4" s="35" t="str">
        <f>IF('Base de Données'!C4&lt;&gt;"",'Base de Données'!C4,"-")</f>
        <v>Stéphane</v>
      </c>
      <c r="D4" s="35" t="str">
        <f>IF('Base de Données'!D4&lt;&gt;"",'Base de Données'!D4,"-")</f>
        <v>3-cadre</v>
      </c>
      <c r="E4" s="35" t="str">
        <f>IF('Base de Données'!E4&lt;&gt;"",'Base de Données'!E4,"-")</f>
        <v>Paris</v>
      </c>
      <c r="F4" s="35" t="str">
        <f>IF('Base de Données'!F4&lt;&gt;"",'Base de Données'!F4,"-")</f>
        <v>pièce 73</v>
      </c>
      <c r="G4" s="35">
        <f>IF('Base de Données'!G4&lt;&gt;"",'Base de Données'!G4,"-")</f>
        <v>3056</v>
      </c>
      <c r="H4" s="35">
        <f>IF('Base de Données'!H4&lt;&gt;"",'Base de Données'!H4,"-")</f>
        <v>56482.43</v>
      </c>
      <c r="I4" s="35" t="str">
        <f>IF('Base de Données'!I4&lt;&gt;"",'Base de Données'!I4,"-")</f>
        <v>homme</v>
      </c>
      <c r="J4" s="35">
        <f>IF('Base de Données'!J4&lt;&gt;"",'Base de Données'!J4,"-")</f>
        <v>26282</v>
      </c>
      <c r="K4" s="35">
        <f>IF('Base de Données'!K4&lt;&gt;"",'Base de Données'!K4,"-")</f>
        <v>40</v>
      </c>
      <c r="L4" s="19" t="str">
        <f t="shared" si="0"/>
        <v>homme3-cadre</v>
      </c>
      <c r="M4" s="19" t="str">
        <f t="shared" si="1"/>
        <v>homme3-cadreParis</v>
      </c>
      <c r="N4" s="32" t="str">
        <f t="shared" si="2"/>
        <v>-</v>
      </c>
      <c r="O4" s="17">
        <f t="shared" si="3"/>
        <v>0</v>
      </c>
      <c r="P4" s="17">
        <f t="shared" si="4"/>
        <v>0</v>
      </c>
      <c r="Q4" s="17">
        <f t="shared" si="5"/>
        <v>56482.43</v>
      </c>
      <c r="R4" s="19" t="str">
        <f t="shared" si="6"/>
        <v>hommeParis</v>
      </c>
    </row>
    <row r="5" spans="1:18" s="17" customFormat="1" x14ac:dyDescent="0.2">
      <c r="A5" s="35" t="str">
        <f>IF('Base de Données'!A5&lt;&gt;"",'Base de Données'!A5,"-")</f>
        <v>MOXA8674</v>
      </c>
      <c r="B5" s="35" t="str">
        <f>IF('Base de Données'!B5&lt;&gt;"",'Base de Données'!B5,"-")</f>
        <v>AGAPOF</v>
      </c>
      <c r="C5" s="35" t="str">
        <f>IF('Base de Données'!C5&lt;&gt;"",'Base de Données'!C5,"-")</f>
        <v>Marion</v>
      </c>
      <c r="D5" s="35" t="str">
        <f>IF('Base de Données'!D5&lt;&gt;"",'Base de Données'!D5,"-")</f>
        <v>1-agent</v>
      </c>
      <c r="E5" s="35" t="str">
        <f>IF('Base de Données'!E5&lt;&gt;"",'Base de Données'!E5,"-")</f>
        <v>Nice</v>
      </c>
      <c r="F5" s="35" t="str">
        <f>IF('Base de Données'!F5&lt;&gt;"",'Base de Données'!F5,"-")</f>
        <v>pièce 109</v>
      </c>
      <c r="G5" s="35">
        <f>IF('Base de Données'!G5&lt;&gt;"",'Base de Données'!G5,"-")</f>
        <v>3033</v>
      </c>
      <c r="H5" s="35">
        <f>IF('Base de Données'!H5&lt;&gt;"",'Base de Données'!H5,"-")</f>
        <v>23405.53</v>
      </c>
      <c r="I5" s="35" t="str">
        <f>IF('Base de Données'!I5&lt;&gt;"",'Base de Données'!I5,"-")</f>
        <v>femme</v>
      </c>
      <c r="J5" s="35">
        <f>IF('Base de Données'!J5&lt;&gt;"",'Base de Données'!J5,"-")</f>
        <v>30764</v>
      </c>
      <c r="K5" s="35">
        <f>IF('Base de Données'!K5&lt;&gt;"",'Base de Données'!K5,"-")</f>
        <v>27</v>
      </c>
      <c r="L5" s="19" t="str">
        <f t="shared" si="0"/>
        <v>femme1-agent</v>
      </c>
      <c r="M5" s="19" t="str">
        <f t="shared" si="1"/>
        <v>femme1-agentNice</v>
      </c>
      <c r="N5" s="32" t="str">
        <f t="shared" si="2"/>
        <v>-</v>
      </c>
      <c r="O5" s="17">
        <f t="shared" si="3"/>
        <v>0</v>
      </c>
      <c r="P5" s="17">
        <f t="shared" si="4"/>
        <v>1</v>
      </c>
      <c r="Q5" s="17" t="str">
        <f t="shared" si="5"/>
        <v>-</v>
      </c>
      <c r="R5" s="19" t="str">
        <f t="shared" si="6"/>
        <v>femmeNice</v>
      </c>
    </row>
    <row r="6" spans="1:18" s="17" customFormat="1" x14ac:dyDescent="0.2">
      <c r="A6" s="35" t="str">
        <f>IF('Base de Données'!A6&lt;&gt;"",'Base de Données'!A6,"-")</f>
        <v>OKHA7400</v>
      </c>
      <c r="B6" s="35" t="str">
        <f>IF('Base de Données'!B6&lt;&gt;"",'Base de Données'!B6,"-")</f>
        <v>ALEMBERT</v>
      </c>
      <c r="C6" s="35" t="str">
        <f>IF('Base de Données'!C6&lt;&gt;"",'Base de Données'!C6,"-")</f>
        <v>Olivier</v>
      </c>
      <c r="D6" s="35" t="str">
        <f>IF('Base de Données'!D6&lt;&gt;"",'Base de Données'!D6,"-")</f>
        <v>1-agent</v>
      </c>
      <c r="E6" s="35" t="str">
        <f>IF('Base de Données'!E6&lt;&gt;"",'Base de Données'!E6,"-")</f>
        <v>Paris</v>
      </c>
      <c r="F6" s="35" t="str">
        <f>IF('Base de Données'!F6&lt;&gt;"",'Base de Données'!F6,"-")</f>
        <v>pièce 134</v>
      </c>
      <c r="G6" s="35">
        <f>IF('Base de Données'!G6&lt;&gt;"",'Base de Données'!G6,"-")</f>
        <v>3408</v>
      </c>
      <c r="H6" s="35">
        <f>IF('Base de Données'!H6&lt;&gt;"",'Base de Données'!H6,"-")</f>
        <v>23397.3</v>
      </c>
      <c r="I6" s="35" t="str">
        <f>IF('Base de Données'!I6&lt;&gt;"",'Base de Données'!I6,"-")</f>
        <v>homme</v>
      </c>
      <c r="J6" s="35">
        <f>IF('Base de Données'!J6&lt;&gt;"",'Base de Données'!J6,"-")</f>
        <v>29962</v>
      </c>
      <c r="K6" s="35">
        <f>IF('Base de Données'!K6&lt;&gt;"",'Base de Données'!K6,"-")</f>
        <v>29</v>
      </c>
      <c r="L6" s="19" t="str">
        <f t="shared" si="0"/>
        <v>homme1-agent</v>
      </c>
      <c r="M6" s="19" t="str">
        <f t="shared" si="1"/>
        <v>homme1-agentParis</v>
      </c>
      <c r="N6" s="32" t="str">
        <f t="shared" si="2"/>
        <v>-</v>
      </c>
      <c r="O6" s="17">
        <f t="shared" si="3"/>
        <v>0</v>
      </c>
      <c r="P6" s="17">
        <f t="shared" si="4"/>
        <v>1</v>
      </c>
      <c r="Q6" s="17" t="str">
        <f t="shared" si="5"/>
        <v>-</v>
      </c>
      <c r="R6" s="19" t="str">
        <f t="shared" si="6"/>
        <v>hommeParis</v>
      </c>
    </row>
    <row r="7" spans="1:18" s="17" customFormat="1" x14ac:dyDescent="0.2">
      <c r="A7" s="35" t="str">
        <f>IF('Base de Données'!A7&lt;&gt;"",'Base de Données'!A7,"-")</f>
        <v>HXFA5611</v>
      </c>
      <c r="B7" s="35" t="str">
        <f>IF('Base de Données'!B7&lt;&gt;"",'Base de Données'!B7,"-")</f>
        <v>AMELLAL</v>
      </c>
      <c r="C7" s="35" t="str">
        <f>IF('Base de Données'!C7&lt;&gt;"",'Base de Données'!C7,"-")</f>
        <v>Henri</v>
      </c>
      <c r="D7" s="35" t="str">
        <f>IF('Base de Données'!D7&lt;&gt;"",'Base de Données'!D7,"-")</f>
        <v>1-agent</v>
      </c>
      <c r="E7" s="35" t="str">
        <f>IF('Base de Données'!E7&lt;&gt;"",'Base de Données'!E7,"-")</f>
        <v>Nice</v>
      </c>
      <c r="F7" s="35" t="str">
        <f>IF('Base de Données'!F7&lt;&gt;"",'Base de Données'!F7,"-")</f>
        <v>pièce 104</v>
      </c>
      <c r="G7" s="35">
        <f>IF('Base de Données'!G7&lt;&gt;"",'Base de Données'!G7,"-")</f>
        <v>3132</v>
      </c>
      <c r="H7" s="35">
        <f>IF('Base de Données'!H7&lt;&gt;"",'Base de Données'!H7,"-")</f>
        <v>30055.19</v>
      </c>
      <c r="I7" s="35" t="str">
        <f>IF('Base de Données'!I7&lt;&gt;"",'Base de Données'!I7,"-")</f>
        <v>homme</v>
      </c>
      <c r="J7" s="35">
        <f>IF('Base de Données'!J7&lt;&gt;"",'Base de Données'!J7,"-")</f>
        <v>20447</v>
      </c>
      <c r="K7" s="35">
        <f>IF('Base de Données'!K7&lt;&gt;"",'Base de Données'!K7,"-")</f>
        <v>56</v>
      </c>
      <c r="L7" s="19" t="str">
        <f t="shared" si="0"/>
        <v>homme1-agent</v>
      </c>
      <c r="M7" s="19" t="str">
        <f t="shared" si="1"/>
        <v>homme1-agentNice</v>
      </c>
      <c r="N7" s="32" t="str">
        <f t="shared" si="2"/>
        <v>-</v>
      </c>
      <c r="O7" s="17">
        <f t="shared" si="3"/>
        <v>0</v>
      </c>
      <c r="P7" s="17">
        <f t="shared" si="4"/>
        <v>0</v>
      </c>
      <c r="Q7" s="17" t="str">
        <f t="shared" si="5"/>
        <v>-</v>
      </c>
      <c r="R7" s="19" t="str">
        <f t="shared" si="6"/>
        <v>hommeNice</v>
      </c>
    </row>
    <row r="8" spans="1:18" s="17" customFormat="1" x14ac:dyDescent="0.2">
      <c r="A8" s="35" t="str">
        <f>IF('Base de Données'!A8&lt;&gt;"",'Base de Données'!A8,"-")</f>
        <v>AMLL5574</v>
      </c>
      <c r="B8" s="35" t="str">
        <f>IF('Base de Données'!B8&lt;&gt;"",'Base de Données'!B8,"-")</f>
        <v>AMELLAL</v>
      </c>
      <c r="C8" s="35" t="str">
        <f>IF('Base de Données'!C8&lt;&gt;"",'Base de Données'!C8,"-")</f>
        <v>Marc</v>
      </c>
      <c r="D8" s="35" t="str">
        <f>IF('Base de Données'!D8&lt;&gt;"",'Base de Données'!D8,"-")</f>
        <v>1-agent</v>
      </c>
      <c r="E8" s="35" t="str">
        <f>IF('Base de Données'!E8&lt;&gt;"",'Base de Données'!E8,"-")</f>
        <v>Nice</v>
      </c>
      <c r="F8" s="35" t="str">
        <f>IF('Base de Données'!F8&lt;&gt;"",'Base de Données'!F8,"-")</f>
        <v>pièce 232</v>
      </c>
      <c r="G8" s="35">
        <f>IF('Base de Données'!G8&lt;&gt;"",'Base de Données'!G8,"-")</f>
        <v>3766</v>
      </c>
      <c r="H8" s="35">
        <f>IF('Base de Données'!H8&lt;&gt;"",'Base de Données'!H8,"-")</f>
        <v>25991.41</v>
      </c>
      <c r="I8" s="35" t="str">
        <f>IF('Base de Données'!I8&lt;&gt;"",'Base de Données'!I8,"-")</f>
        <v>homme</v>
      </c>
      <c r="J8" s="35">
        <f>IF('Base de Données'!J8&lt;&gt;"",'Base de Données'!J8,"-")</f>
        <v>24490</v>
      </c>
      <c r="K8" s="35">
        <f>IF('Base de Données'!K8&lt;&gt;"",'Base de Données'!K8,"-")</f>
        <v>44</v>
      </c>
      <c r="L8" s="19" t="str">
        <f t="shared" si="0"/>
        <v>homme1-agent</v>
      </c>
      <c r="M8" s="19" t="str">
        <f t="shared" si="1"/>
        <v>homme1-agentNice</v>
      </c>
      <c r="N8" s="32" t="str">
        <f t="shared" si="2"/>
        <v>-</v>
      </c>
      <c r="O8" s="17">
        <f t="shared" si="3"/>
        <v>0</v>
      </c>
      <c r="P8" s="17">
        <f t="shared" si="4"/>
        <v>0</v>
      </c>
      <c r="Q8" s="17" t="str">
        <f t="shared" si="5"/>
        <v>-</v>
      </c>
      <c r="R8" s="19" t="str">
        <f t="shared" si="6"/>
        <v>hommeNice</v>
      </c>
    </row>
    <row r="9" spans="1:18" s="17" customFormat="1" x14ac:dyDescent="0.2">
      <c r="A9" s="35" t="str">
        <f>IF('Base de Données'!A9&lt;&gt;"",'Base de Données'!A9,"-")</f>
        <v>VYKA6766</v>
      </c>
      <c r="B9" s="35" t="str">
        <f>IF('Base de Données'!B9&lt;&gt;"",'Base de Données'!B9,"-")</f>
        <v>AMELLAL</v>
      </c>
      <c r="C9" s="35" t="str">
        <f>IF('Base de Données'!C9&lt;&gt;"",'Base de Données'!C9,"-")</f>
        <v>Viviane</v>
      </c>
      <c r="D9" s="35" t="str">
        <f>IF('Base de Données'!D9&lt;&gt;"",'Base de Données'!D9,"-")</f>
        <v>3-cadre</v>
      </c>
      <c r="E9" s="35" t="str">
        <f>IF('Base de Données'!E9&lt;&gt;"",'Base de Données'!E9,"-")</f>
        <v>Strasbourg</v>
      </c>
      <c r="F9" s="35" t="str">
        <f>IF('Base de Données'!F9&lt;&gt;"",'Base de Données'!F9,"-")</f>
        <v>pièce 80</v>
      </c>
      <c r="G9" s="35">
        <f>IF('Base de Données'!G9&lt;&gt;"",'Base de Données'!G9,"-")</f>
        <v>3421</v>
      </c>
      <c r="H9" s="35">
        <f>IF('Base de Données'!H9&lt;&gt;"",'Base de Données'!H9,"-")</f>
        <v>56687.15</v>
      </c>
      <c r="I9" s="35" t="str">
        <f>IF('Base de Données'!I9&lt;&gt;"",'Base de Données'!I9,"-")</f>
        <v>femme</v>
      </c>
      <c r="J9" s="35">
        <f>IF('Base de Données'!J9&lt;&gt;"",'Base de Données'!J9,"-")</f>
        <v>25707</v>
      </c>
      <c r="K9" s="35">
        <f>IF('Base de Données'!K9&lt;&gt;"",'Base de Données'!K9,"-")</f>
        <v>41</v>
      </c>
      <c r="L9" s="19" t="str">
        <f t="shared" si="0"/>
        <v>femme3-cadre</v>
      </c>
      <c r="M9" s="19" t="str">
        <f t="shared" si="1"/>
        <v>femme3-cadreStrasbourg</v>
      </c>
      <c r="N9" s="32" t="str">
        <f t="shared" si="2"/>
        <v>-</v>
      </c>
      <c r="O9" s="17">
        <f t="shared" si="3"/>
        <v>1</v>
      </c>
      <c r="P9" s="17">
        <f t="shared" si="4"/>
        <v>0</v>
      </c>
      <c r="Q9" s="17">
        <f t="shared" si="5"/>
        <v>56687.15</v>
      </c>
      <c r="R9" s="19" t="str">
        <f t="shared" si="6"/>
        <v>femmeStrasbourg</v>
      </c>
    </row>
    <row r="10" spans="1:18" s="17" customFormat="1" x14ac:dyDescent="0.2">
      <c r="A10" s="35" t="str">
        <f>IF('Base de Données'!A10&lt;&gt;"",'Base de Données'!A10,"-")</f>
        <v>JTNA6125</v>
      </c>
      <c r="B10" s="35" t="str">
        <f>IF('Base de Données'!B10&lt;&gt;"",'Base de Données'!B10,"-")</f>
        <v>ANGONIN</v>
      </c>
      <c r="C10" s="35" t="str">
        <f>IF('Base de Données'!C10&lt;&gt;"",'Base de Données'!C10,"-")</f>
        <v>Jean-Pierre</v>
      </c>
      <c r="D10" s="35" t="str">
        <f>IF('Base de Données'!D10&lt;&gt;"",'Base de Données'!D10,"-")</f>
        <v>2-maitrise</v>
      </c>
      <c r="E10" s="35" t="str">
        <f>IF('Base de Données'!E10&lt;&gt;"",'Base de Données'!E10,"-")</f>
        <v>Nice</v>
      </c>
      <c r="F10" s="35" t="str">
        <f>IF('Base de Données'!F10&lt;&gt;"",'Base de Données'!F10,"-")</f>
        <v>pièce 70</v>
      </c>
      <c r="G10" s="35">
        <f>IF('Base de Données'!G10&lt;&gt;"",'Base de Données'!G10,"-")</f>
        <v>3419</v>
      </c>
      <c r="H10" s="35">
        <f>IF('Base de Données'!H10&lt;&gt;"",'Base de Données'!H10,"-")</f>
        <v>38985.629999999997</v>
      </c>
      <c r="I10" s="35" t="str">
        <f>IF('Base de Données'!I10&lt;&gt;"",'Base de Données'!I10,"-")</f>
        <v>homme</v>
      </c>
      <c r="J10" s="35">
        <f>IF('Base de Données'!J10&lt;&gt;"",'Base de Données'!J10,"-")</f>
        <v>24368</v>
      </c>
      <c r="K10" s="35">
        <f>IF('Base de Données'!K10&lt;&gt;"",'Base de Données'!K10,"-")</f>
        <v>45</v>
      </c>
      <c r="L10" s="19" t="str">
        <f t="shared" si="0"/>
        <v>homme2-maitrise</v>
      </c>
      <c r="M10" s="19" t="str">
        <f t="shared" si="1"/>
        <v>homme2-maitriseNice</v>
      </c>
      <c r="N10" s="32" t="str">
        <f t="shared" si="2"/>
        <v>-</v>
      </c>
      <c r="O10" s="17">
        <f t="shared" si="3"/>
        <v>0</v>
      </c>
      <c r="P10" s="17">
        <f t="shared" si="4"/>
        <v>0</v>
      </c>
      <c r="Q10" s="17">
        <f t="shared" si="5"/>
        <v>38985.629999999997</v>
      </c>
      <c r="R10" s="19" t="str">
        <f t="shared" si="6"/>
        <v>hommeNice</v>
      </c>
    </row>
    <row r="11" spans="1:18" s="17" customFormat="1" x14ac:dyDescent="0.2">
      <c r="A11" s="35" t="str">
        <f>IF('Base de Données'!A11&lt;&gt;"",'Base de Données'!A11,"-")</f>
        <v>MWCA6264</v>
      </c>
      <c r="B11" s="35" t="str">
        <f>IF('Base de Données'!B11&lt;&gt;"",'Base de Données'!B11,"-")</f>
        <v>AZOURA</v>
      </c>
      <c r="C11" s="35" t="str">
        <f>IF('Base de Données'!C11&lt;&gt;"",'Base de Données'!C11,"-")</f>
        <v>Marie-France</v>
      </c>
      <c r="D11" s="35" t="str">
        <f>IF('Base de Données'!D11&lt;&gt;"",'Base de Données'!D11,"-")</f>
        <v>3-cadre</v>
      </c>
      <c r="E11" s="35" t="str">
        <f>IF('Base de Données'!E11&lt;&gt;"",'Base de Données'!E11,"-")</f>
        <v>Nice</v>
      </c>
      <c r="F11" s="35" t="str">
        <f>IF('Base de Données'!F11&lt;&gt;"",'Base de Données'!F11,"-")</f>
        <v>pièce 109</v>
      </c>
      <c r="G11" s="35">
        <f>IF('Base de Données'!G11&lt;&gt;"",'Base de Données'!G11,"-")</f>
        <v>3127</v>
      </c>
      <c r="H11" s="35">
        <f>IF('Base de Données'!H11&lt;&gt;"",'Base de Données'!H11,"-")</f>
        <v>32083.64</v>
      </c>
      <c r="I11" s="35" t="str">
        <f>IF('Base de Données'!I11&lt;&gt;"",'Base de Données'!I11,"-")</f>
        <v>femme</v>
      </c>
      <c r="J11" s="35">
        <f>IF('Base de Données'!J11&lt;&gt;"",'Base de Données'!J11,"-")</f>
        <v>25304</v>
      </c>
      <c r="K11" s="35">
        <f>IF('Base de Données'!K11&lt;&gt;"",'Base de Données'!K11,"-")</f>
        <v>42</v>
      </c>
      <c r="L11" s="19" t="str">
        <f t="shared" si="0"/>
        <v>femme3-cadre</v>
      </c>
      <c r="M11" s="19" t="str">
        <f t="shared" si="1"/>
        <v>femme3-cadreNice</v>
      </c>
      <c r="N11" s="32" t="str">
        <f t="shared" si="2"/>
        <v>-</v>
      </c>
      <c r="O11" s="17">
        <f t="shared" si="3"/>
        <v>1</v>
      </c>
      <c r="P11" s="17">
        <f t="shared" si="4"/>
        <v>0</v>
      </c>
      <c r="Q11" s="17">
        <f t="shared" si="5"/>
        <v>32083.64</v>
      </c>
      <c r="R11" s="19" t="str">
        <f t="shared" si="6"/>
        <v>femmeNice</v>
      </c>
    </row>
    <row r="12" spans="1:18" s="17" customFormat="1" x14ac:dyDescent="0.2">
      <c r="A12" s="35" t="str">
        <f>IF('Base de Données'!A12&lt;&gt;"",'Base de Données'!A12,"-")</f>
        <v>MJXA6545</v>
      </c>
      <c r="B12" s="35" t="str">
        <f>IF('Base de Données'!B12&lt;&gt;"",'Base de Données'!B12,"-")</f>
        <v>AZRIA</v>
      </c>
      <c r="C12" s="35" t="str">
        <f>IF('Base de Données'!C12&lt;&gt;"",'Base de Données'!C12,"-")</f>
        <v>Maryse</v>
      </c>
      <c r="D12" s="35" t="str">
        <f>IF('Base de Données'!D12&lt;&gt;"",'Base de Données'!D12,"-")</f>
        <v>2-maitrise</v>
      </c>
      <c r="E12" s="35" t="str">
        <f>IF('Base de Données'!E12&lt;&gt;"",'Base de Données'!E12,"-")</f>
        <v>Paris</v>
      </c>
      <c r="F12" s="35" t="str">
        <f>IF('Base de Données'!F12&lt;&gt;"",'Base de Données'!F12,"-")</f>
        <v>pièce 233</v>
      </c>
      <c r="G12" s="35">
        <f>IF('Base de Données'!G12&lt;&gt;"",'Base de Données'!G12,"-")</f>
        <v>3060</v>
      </c>
      <c r="H12" s="35">
        <f>IF('Base de Données'!H12&lt;&gt;"",'Base de Données'!H12,"-")</f>
        <v>25438.560000000001</v>
      </c>
      <c r="I12" s="35" t="str">
        <f>IF('Base de Données'!I12&lt;&gt;"",'Base de Données'!I12,"-")</f>
        <v>femme</v>
      </c>
      <c r="J12" s="35">
        <f>IF('Base de Données'!J12&lt;&gt;"",'Base de Données'!J12,"-")</f>
        <v>24858</v>
      </c>
      <c r="K12" s="35">
        <f>IF('Base de Données'!K12&lt;&gt;"",'Base de Données'!K12,"-")</f>
        <v>43</v>
      </c>
      <c r="L12" s="19" t="str">
        <f t="shared" si="0"/>
        <v>femme2-maitrise</v>
      </c>
      <c r="M12" s="19" t="str">
        <f t="shared" si="1"/>
        <v>femme2-maitriseParis</v>
      </c>
      <c r="N12" s="32" t="str">
        <f t="shared" si="2"/>
        <v>-</v>
      </c>
      <c r="O12" s="17">
        <f t="shared" si="3"/>
        <v>0</v>
      </c>
      <c r="P12" s="17">
        <f t="shared" si="4"/>
        <v>0</v>
      </c>
      <c r="Q12" s="17">
        <f t="shared" si="5"/>
        <v>25438.560000000001</v>
      </c>
      <c r="R12" s="19" t="str">
        <f t="shared" si="6"/>
        <v>femmeParis</v>
      </c>
    </row>
    <row r="13" spans="1:18" s="17" customFormat="1" x14ac:dyDescent="0.2">
      <c r="A13" s="35" t="str">
        <f>IF('Base de Données'!A13&lt;&gt;"",'Base de Données'!A13,"-")</f>
        <v>SLJB6306</v>
      </c>
      <c r="B13" s="35" t="str">
        <f>IF('Base de Données'!B13&lt;&gt;"",'Base de Données'!B13,"-")</f>
        <v>BACH</v>
      </c>
      <c r="C13" s="35" t="str">
        <f>IF('Base de Données'!C13&lt;&gt;"",'Base de Données'!C13,"-")</f>
        <v>Sylvie</v>
      </c>
      <c r="D13" s="35" t="str">
        <f>IF('Base de Données'!D13&lt;&gt;"",'Base de Données'!D13,"-")</f>
        <v>3-cadre</v>
      </c>
      <c r="E13" s="35" t="str">
        <f>IF('Base de Données'!E13&lt;&gt;"",'Base de Données'!E13,"-")</f>
        <v>Nice</v>
      </c>
      <c r="F13" s="35" t="str">
        <f>IF('Base de Données'!F13&lt;&gt;"",'Base de Données'!F13,"-")</f>
        <v>pièce 90</v>
      </c>
      <c r="G13" s="35">
        <f>IF('Base de Données'!G13&lt;&gt;"",'Base de Données'!G13,"-")</f>
        <v>3147</v>
      </c>
      <c r="H13" s="35">
        <f>IF('Base de Données'!H13&lt;&gt;"",'Base de Données'!H13,"-")</f>
        <v>37832.730000000003</v>
      </c>
      <c r="I13" s="35" t="str">
        <f>IF('Base de Données'!I13&lt;&gt;"",'Base de Données'!I13,"-")</f>
        <v>femme</v>
      </c>
      <c r="J13" s="35">
        <f>IF('Base de Données'!J13&lt;&gt;"",'Base de Données'!J13,"-")</f>
        <v>24491</v>
      </c>
      <c r="K13" s="35">
        <f>IF('Base de Données'!K13&lt;&gt;"",'Base de Données'!K13,"-")</f>
        <v>44</v>
      </c>
      <c r="L13" s="19" t="str">
        <f t="shared" si="0"/>
        <v>femme3-cadre</v>
      </c>
      <c r="M13" s="19" t="str">
        <f t="shared" si="1"/>
        <v>femme3-cadreNice</v>
      </c>
      <c r="N13" s="32" t="str">
        <f t="shared" si="2"/>
        <v>-</v>
      </c>
      <c r="O13" s="17">
        <f t="shared" si="3"/>
        <v>1</v>
      </c>
      <c r="P13" s="17">
        <f t="shared" si="4"/>
        <v>0</v>
      </c>
      <c r="Q13" s="17">
        <f t="shared" si="5"/>
        <v>37832.730000000003</v>
      </c>
      <c r="R13" s="19" t="str">
        <f t="shared" si="6"/>
        <v>femmeNice</v>
      </c>
    </row>
    <row r="14" spans="1:18" s="17" customFormat="1" x14ac:dyDescent="0.2">
      <c r="A14" s="35" t="str">
        <f>IF('Base de Données'!A14&lt;&gt;"",'Base de Données'!A14,"-")</f>
        <v>PBXB6056</v>
      </c>
      <c r="B14" s="35" t="str">
        <f>IF('Base de Données'!B14&lt;&gt;"",'Base de Données'!B14,"-")</f>
        <v>BAH</v>
      </c>
      <c r="C14" s="35" t="str">
        <f>IF('Base de Données'!C14&lt;&gt;"",'Base de Données'!C14,"-")</f>
        <v>Paule</v>
      </c>
      <c r="D14" s="35" t="str">
        <f>IF('Base de Données'!D14&lt;&gt;"",'Base de Données'!D14,"-")</f>
        <v>1-agent</v>
      </c>
      <c r="E14" s="35" t="str">
        <f>IF('Base de Données'!E14&lt;&gt;"",'Base de Données'!E14,"-")</f>
        <v>Paris</v>
      </c>
      <c r="F14" s="35" t="str">
        <f>IF('Base de Données'!F14&lt;&gt;"",'Base de Données'!F14,"-")</f>
        <v>pièce 131</v>
      </c>
      <c r="G14" s="35">
        <f>IF('Base de Données'!G14&lt;&gt;"",'Base de Données'!G14,"-")</f>
        <v>3795</v>
      </c>
      <c r="H14" s="35">
        <f>IF('Base de Données'!H14&lt;&gt;"",'Base de Données'!H14,"-")</f>
        <v>26263.48</v>
      </c>
      <c r="I14" s="35" t="str">
        <f>IF('Base de Données'!I14&lt;&gt;"",'Base de Données'!I14,"-")</f>
        <v>femme</v>
      </c>
      <c r="J14" s="35">
        <f>IF('Base de Données'!J14&lt;&gt;"",'Base de Données'!J14,"-")</f>
        <v>24804</v>
      </c>
      <c r="K14" s="35">
        <f>IF('Base de Données'!K14&lt;&gt;"",'Base de Données'!K14,"-")</f>
        <v>44</v>
      </c>
      <c r="L14" s="19" t="str">
        <f t="shared" si="0"/>
        <v>femme1-agent</v>
      </c>
      <c r="M14" s="19" t="str">
        <f t="shared" si="1"/>
        <v>femme1-agentParis</v>
      </c>
      <c r="N14" s="32" t="str">
        <f t="shared" si="2"/>
        <v>-</v>
      </c>
      <c r="O14" s="17">
        <f t="shared" si="3"/>
        <v>0</v>
      </c>
      <c r="P14" s="17">
        <f t="shared" si="4"/>
        <v>0</v>
      </c>
      <c r="Q14" s="17" t="str">
        <f t="shared" si="5"/>
        <v>-</v>
      </c>
      <c r="R14" s="19" t="str">
        <f t="shared" si="6"/>
        <v>femmeParis</v>
      </c>
    </row>
    <row r="15" spans="1:18" s="17" customFormat="1" x14ac:dyDescent="0.2">
      <c r="A15" s="35" t="str">
        <f>IF('Base de Données'!A15&lt;&gt;"",'Base de Données'!A15,"-")</f>
        <v>JQAB5530</v>
      </c>
      <c r="B15" s="35" t="str">
        <f>IF('Base de Données'!B15&lt;&gt;"",'Base de Données'!B15,"-")</f>
        <v>BARNAUD</v>
      </c>
      <c r="C15" s="35" t="str">
        <f>IF('Base de Données'!C15&lt;&gt;"",'Base de Données'!C15,"-")</f>
        <v>Janine</v>
      </c>
      <c r="D15" s="35" t="str">
        <f>IF('Base de Données'!D15&lt;&gt;"",'Base de Données'!D15,"-")</f>
        <v>2-maitrise</v>
      </c>
      <c r="E15" s="35" t="str">
        <f>IF('Base de Données'!E15&lt;&gt;"",'Base de Données'!E15,"-")</f>
        <v>Nice</v>
      </c>
      <c r="F15" s="35" t="str">
        <f>IF('Base de Données'!F15&lt;&gt;"",'Base de Données'!F15,"-")</f>
        <v>pièce 58</v>
      </c>
      <c r="G15" s="35">
        <f>IF('Base de Données'!G15&lt;&gt;"",'Base de Données'!G15,"-")</f>
        <v>3725</v>
      </c>
      <c r="H15" s="35">
        <f>IF('Base de Données'!H15&lt;&gt;"",'Base de Données'!H15,"-")</f>
        <v>28919</v>
      </c>
      <c r="I15" s="35" t="str">
        <f>IF('Base de Données'!I15&lt;&gt;"",'Base de Données'!I15,"-")</f>
        <v>femme</v>
      </c>
      <c r="J15" s="35">
        <f>IF('Base de Données'!J15&lt;&gt;"",'Base de Données'!J15,"-")</f>
        <v>20384</v>
      </c>
      <c r="K15" s="35">
        <f>IF('Base de Données'!K15&lt;&gt;"",'Base de Données'!K15,"-")</f>
        <v>56</v>
      </c>
      <c r="L15" s="19" t="str">
        <f t="shared" si="0"/>
        <v>femme2-maitrise</v>
      </c>
      <c r="M15" s="19" t="str">
        <f t="shared" si="1"/>
        <v>femme2-maitriseNice</v>
      </c>
      <c r="N15" s="32" t="str">
        <f t="shared" si="2"/>
        <v>-</v>
      </c>
      <c r="O15" s="17">
        <f t="shared" si="3"/>
        <v>0</v>
      </c>
      <c r="P15" s="17">
        <f t="shared" si="4"/>
        <v>0</v>
      </c>
      <c r="Q15" s="17">
        <f t="shared" si="5"/>
        <v>28919</v>
      </c>
      <c r="R15" s="19" t="str">
        <f t="shared" si="6"/>
        <v>femmeNice</v>
      </c>
    </row>
    <row r="16" spans="1:18" s="17" customFormat="1" x14ac:dyDescent="0.2">
      <c r="A16" s="35" t="str">
        <f>IF('Base de Données'!A16&lt;&gt;"",'Base de Données'!A16,"-")</f>
        <v>MCEB7242</v>
      </c>
      <c r="B16" s="35" t="str">
        <f>IF('Base de Données'!B16&lt;&gt;"",'Base de Données'!B16,"-")</f>
        <v>BARRACHINA</v>
      </c>
      <c r="C16" s="35" t="str">
        <f>IF('Base de Données'!C16&lt;&gt;"",'Base de Données'!C16,"-")</f>
        <v>Monique</v>
      </c>
      <c r="D16" s="35" t="str">
        <f>IF('Base de Données'!D16&lt;&gt;"",'Base de Données'!D16,"-")</f>
        <v>1-agent</v>
      </c>
      <c r="E16" s="35" t="str">
        <f>IF('Base de Données'!E16&lt;&gt;"",'Base de Données'!E16,"-")</f>
        <v>Paris</v>
      </c>
      <c r="F16" s="35" t="str">
        <f>IF('Base de Données'!F16&lt;&gt;"",'Base de Données'!F16,"-")</f>
        <v>pièce 35</v>
      </c>
      <c r="G16" s="35">
        <f>IF('Base de Données'!G16&lt;&gt;"",'Base de Données'!G16,"-")</f>
        <v>3072</v>
      </c>
      <c r="H16" s="35">
        <f>IF('Base de Données'!H16&lt;&gt;"",'Base de Données'!H16,"-")</f>
        <v>24443.68</v>
      </c>
      <c r="I16" s="35" t="str">
        <f>IF('Base de Données'!I16&lt;&gt;"",'Base de Données'!I16,"-")</f>
        <v>femme</v>
      </c>
      <c r="J16" s="35">
        <f>IF('Base de Données'!J16&lt;&gt;"",'Base de Données'!J16,"-")</f>
        <v>27548</v>
      </c>
      <c r="K16" s="35">
        <f>IF('Base de Données'!K16&lt;&gt;"",'Base de Données'!K16,"-")</f>
        <v>36</v>
      </c>
      <c r="L16" s="19" t="str">
        <f t="shared" si="0"/>
        <v>femme1-agent</v>
      </c>
      <c r="M16" s="19" t="str">
        <f t="shared" si="1"/>
        <v>femme1-agentParis</v>
      </c>
      <c r="N16" s="32" t="str">
        <f t="shared" si="2"/>
        <v>-</v>
      </c>
      <c r="O16" s="17">
        <f t="shared" si="3"/>
        <v>0</v>
      </c>
      <c r="P16" s="17">
        <f t="shared" si="4"/>
        <v>1</v>
      </c>
      <c r="Q16" s="17" t="str">
        <f t="shared" si="5"/>
        <v>-</v>
      </c>
      <c r="R16" s="19" t="str">
        <f t="shared" si="6"/>
        <v>femmeParis</v>
      </c>
    </row>
    <row r="17" spans="1:18" s="17" customFormat="1" x14ac:dyDescent="0.2">
      <c r="A17" s="35" t="str">
        <f>IF('Base de Données'!A17&lt;&gt;"",'Base de Données'!A17,"-")</f>
        <v>SLFB8536</v>
      </c>
      <c r="B17" s="35" t="str">
        <f>IF('Base de Données'!B17&lt;&gt;"",'Base de Données'!B17,"-")</f>
        <v>BARRANDON</v>
      </c>
      <c r="C17" s="35" t="str">
        <f>IF('Base de Données'!C17&lt;&gt;"",'Base de Données'!C17,"-")</f>
        <v>Stéphanie</v>
      </c>
      <c r="D17" s="35" t="str">
        <f>IF('Base de Données'!D17&lt;&gt;"",'Base de Données'!D17,"-")</f>
        <v>1-agent</v>
      </c>
      <c r="E17" s="35" t="str">
        <f>IF('Base de Données'!E17&lt;&gt;"",'Base de Données'!E17,"-")</f>
        <v>Nice</v>
      </c>
      <c r="F17" s="35" t="str">
        <f>IF('Base de Données'!F17&lt;&gt;"",'Base de Données'!F17,"-")</f>
        <v>pièce 34</v>
      </c>
      <c r="G17" s="35">
        <f>IF('Base de Données'!G17&lt;&gt;"",'Base de Données'!G17,"-")</f>
        <v>3280</v>
      </c>
      <c r="H17" s="35">
        <f>IF('Base de Données'!H17&lt;&gt;"",'Base de Données'!H17,"-")</f>
        <v>17565.52</v>
      </c>
      <c r="I17" s="35" t="str">
        <f>IF('Base de Données'!I17&lt;&gt;"",'Base de Données'!I17,"-")</f>
        <v>femme</v>
      </c>
      <c r="J17" s="35">
        <f>IF('Base de Données'!J17&lt;&gt;"",'Base de Données'!J17,"-")</f>
        <v>30341</v>
      </c>
      <c r="K17" s="35">
        <f>IF('Base de Données'!K17&lt;&gt;"",'Base de Données'!K17,"-")</f>
        <v>28</v>
      </c>
      <c r="L17" s="19" t="str">
        <f t="shared" si="0"/>
        <v>femme1-agent</v>
      </c>
      <c r="M17" s="19" t="str">
        <f t="shared" si="1"/>
        <v>femme1-agentNice</v>
      </c>
      <c r="N17" s="32" t="str">
        <f t="shared" si="2"/>
        <v>-</v>
      </c>
      <c r="O17" s="17">
        <f t="shared" si="3"/>
        <v>0</v>
      </c>
      <c r="P17" s="17">
        <f t="shared" si="4"/>
        <v>0</v>
      </c>
      <c r="Q17" s="17" t="str">
        <f t="shared" si="5"/>
        <v>-</v>
      </c>
      <c r="R17" s="19" t="str">
        <f t="shared" si="6"/>
        <v>femmeNice</v>
      </c>
    </row>
    <row r="18" spans="1:18" s="17" customFormat="1" x14ac:dyDescent="0.2">
      <c r="A18" s="35" t="str">
        <f>IF('Base de Données'!A18&lt;&gt;"",'Base de Données'!A18,"-")</f>
        <v>TBJB6446</v>
      </c>
      <c r="B18" s="35" t="str">
        <f>IF('Base de Données'!B18&lt;&gt;"",'Base de Données'!B18,"-")</f>
        <v>BASS</v>
      </c>
      <c r="C18" s="35" t="str">
        <f>IF('Base de Données'!C18&lt;&gt;"",'Base de Données'!C18,"-")</f>
        <v>Thierry</v>
      </c>
      <c r="D18" s="35" t="str">
        <f>IF('Base de Données'!D18&lt;&gt;"",'Base de Données'!D18,"-")</f>
        <v>1-agent</v>
      </c>
      <c r="E18" s="35" t="str">
        <f>IF('Base de Données'!E18&lt;&gt;"",'Base de Données'!E18,"-")</f>
        <v>Strasbourg</v>
      </c>
      <c r="F18" s="35" t="str">
        <f>IF('Base de Données'!F18&lt;&gt;"",'Base de Données'!F18,"-")</f>
        <v>pièce 35</v>
      </c>
      <c r="G18" s="35">
        <f>IF('Base de Données'!G18&lt;&gt;"",'Base de Données'!G18,"-")</f>
        <v>3090</v>
      </c>
      <c r="H18" s="35">
        <f>IF('Base de Données'!H18&lt;&gt;"",'Base de Données'!H18,"-")</f>
        <v>26606.080000000002</v>
      </c>
      <c r="I18" s="35" t="str">
        <f>IF('Base de Données'!I18&lt;&gt;"",'Base de Données'!I18,"-")</f>
        <v>homme</v>
      </c>
      <c r="J18" s="35">
        <f>IF('Base de Données'!J18&lt;&gt;"",'Base de Données'!J18,"-")</f>
        <v>26332</v>
      </c>
      <c r="K18" s="35">
        <f>IF('Base de Données'!K18&lt;&gt;"",'Base de Données'!K18,"-")</f>
        <v>39</v>
      </c>
      <c r="L18" s="19" t="str">
        <f t="shared" si="0"/>
        <v>homme1-agent</v>
      </c>
      <c r="M18" s="19" t="str">
        <f t="shared" si="1"/>
        <v>homme1-agentStrasbourg</v>
      </c>
      <c r="N18" s="32" t="str">
        <f t="shared" si="2"/>
        <v>-</v>
      </c>
      <c r="O18" s="17">
        <f t="shared" si="3"/>
        <v>0</v>
      </c>
      <c r="P18" s="17">
        <f t="shared" si="4"/>
        <v>0</v>
      </c>
      <c r="Q18" s="17" t="str">
        <f t="shared" si="5"/>
        <v>-</v>
      </c>
      <c r="R18" s="19" t="str">
        <f t="shared" si="6"/>
        <v>hommeStrasbourg</v>
      </c>
    </row>
    <row r="19" spans="1:18" s="17" customFormat="1" x14ac:dyDescent="0.2">
      <c r="A19" s="35" t="str">
        <f>IF('Base de Données'!A19&lt;&gt;"",'Base de Données'!A19,"-")</f>
        <v>ANTB6715</v>
      </c>
      <c r="B19" s="35" t="str">
        <f>IF('Base de Données'!B19&lt;&gt;"",'Base de Données'!B19,"-")</f>
        <v>BAUDET</v>
      </c>
      <c r="C19" s="35" t="str">
        <f>IF('Base de Données'!C19&lt;&gt;"",'Base de Données'!C19,"-")</f>
        <v>Arlette</v>
      </c>
      <c r="D19" s="35" t="str">
        <f>IF('Base de Données'!D19&lt;&gt;"",'Base de Données'!D19,"-")</f>
        <v>1-agent</v>
      </c>
      <c r="E19" s="35" t="str">
        <f>IF('Base de Données'!E19&lt;&gt;"",'Base de Données'!E19,"-")</f>
        <v>Nice</v>
      </c>
      <c r="F19" s="35" t="str">
        <f>IF('Base de Données'!F19&lt;&gt;"",'Base de Données'!F19,"-")</f>
        <v>pièce 91</v>
      </c>
      <c r="G19" s="35">
        <f>IF('Base de Données'!G19&lt;&gt;"",'Base de Données'!G19,"-")</f>
        <v>3632</v>
      </c>
      <c r="H19" s="35">
        <f>IF('Base de Données'!H19&lt;&gt;"",'Base de Données'!H19,"-")</f>
        <v>23660.81</v>
      </c>
      <c r="I19" s="35" t="str">
        <f>IF('Base de Données'!I19&lt;&gt;"",'Base de Données'!I19,"-")</f>
        <v>femme</v>
      </c>
      <c r="J19" s="35">
        <f>IF('Base de Données'!J19&lt;&gt;"",'Base de Données'!J19,"-")</f>
        <v>20433</v>
      </c>
      <c r="K19" s="35">
        <f>IF('Base de Données'!K19&lt;&gt;"",'Base de Données'!K19,"-")</f>
        <v>56</v>
      </c>
      <c r="L19" s="19" t="str">
        <f t="shared" si="0"/>
        <v>femme1-agent</v>
      </c>
      <c r="M19" s="19" t="str">
        <f t="shared" si="1"/>
        <v>femme1-agentNice</v>
      </c>
      <c r="N19" s="32" t="str">
        <f t="shared" si="2"/>
        <v>-</v>
      </c>
      <c r="O19" s="17">
        <f t="shared" si="3"/>
        <v>0</v>
      </c>
      <c r="P19" s="17">
        <f t="shared" si="4"/>
        <v>1</v>
      </c>
      <c r="Q19" s="17" t="str">
        <f t="shared" si="5"/>
        <v>-</v>
      </c>
      <c r="R19" s="19" t="str">
        <f t="shared" si="6"/>
        <v>femmeNice</v>
      </c>
    </row>
    <row r="20" spans="1:18" s="17" customFormat="1" x14ac:dyDescent="0.2">
      <c r="A20" s="35" t="str">
        <f>IF('Base de Données'!A20&lt;&gt;"",'Base de Données'!A20,"-")</f>
        <v>MIVB7134</v>
      </c>
      <c r="B20" s="35" t="str">
        <f>IF('Base de Données'!B20&lt;&gt;"",'Base de Données'!B20,"-")</f>
        <v>BAUDET</v>
      </c>
      <c r="C20" s="35" t="str">
        <f>IF('Base de Données'!C20&lt;&gt;"",'Base de Données'!C20,"-")</f>
        <v>Michele</v>
      </c>
      <c r="D20" s="35" t="str">
        <f>IF('Base de Données'!D20&lt;&gt;"",'Base de Données'!D20,"-")</f>
        <v>1-agent</v>
      </c>
      <c r="E20" s="35" t="str">
        <f>IF('Base de Données'!E20&lt;&gt;"",'Base de Données'!E20,"-")</f>
        <v>Paris</v>
      </c>
      <c r="F20" s="35" t="str">
        <f>IF('Base de Données'!F20&lt;&gt;"",'Base de Données'!F20,"-")</f>
        <v>pièce 96</v>
      </c>
      <c r="G20" s="35">
        <f>IF('Base de Données'!G20&lt;&gt;"",'Base de Données'!G20,"-")</f>
        <v>3880</v>
      </c>
      <c r="H20" s="35">
        <f>IF('Base de Données'!H20&lt;&gt;"",'Base de Données'!H20,"-")</f>
        <v>27917.52</v>
      </c>
      <c r="I20" s="35" t="str">
        <f>IF('Base de Données'!I20&lt;&gt;"",'Base de Données'!I20,"-")</f>
        <v>femme</v>
      </c>
      <c r="J20" s="35">
        <f>IF('Base de Données'!J20&lt;&gt;"",'Base de Données'!J20,"-")</f>
        <v>27487</v>
      </c>
      <c r="K20" s="35">
        <f>IF('Base de Données'!K20&lt;&gt;"",'Base de Données'!K20,"-")</f>
        <v>36</v>
      </c>
      <c r="L20" s="19" t="str">
        <f t="shared" si="0"/>
        <v>femme1-agent</v>
      </c>
      <c r="M20" s="19" t="str">
        <f t="shared" si="1"/>
        <v>femme1-agentParis</v>
      </c>
      <c r="N20" s="32" t="str">
        <f t="shared" si="2"/>
        <v>-</v>
      </c>
      <c r="O20" s="17">
        <f t="shared" si="3"/>
        <v>0</v>
      </c>
      <c r="P20" s="17">
        <f t="shared" si="4"/>
        <v>0</v>
      </c>
      <c r="Q20" s="17" t="str">
        <f t="shared" si="5"/>
        <v>-</v>
      </c>
      <c r="R20" s="19" t="str">
        <f t="shared" si="6"/>
        <v>femmeParis</v>
      </c>
    </row>
    <row r="21" spans="1:18" s="17" customFormat="1" x14ac:dyDescent="0.2">
      <c r="A21" s="35" t="str">
        <f>IF('Base de Données'!A21&lt;&gt;"",'Base de Données'!A21,"-")</f>
        <v>GLFB8131</v>
      </c>
      <c r="B21" s="35" t="str">
        <f>IF('Base de Données'!B21&lt;&gt;"",'Base de Données'!B21,"-")</f>
        <v>BEAUDEAU</v>
      </c>
      <c r="C21" s="35" t="str">
        <f>IF('Base de Données'!C21&lt;&gt;"",'Base de Données'!C21,"-")</f>
        <v>Gérard</v>
      </c>
      <c r="D21" s="35" t="str">
        <f>IF('Base de Données'!D21&lt;&gt;"",'Base de Données'!D21,"-")</f>
        <v>1-agent</v>
      </c>
      <c r="E21" s="35" t="str">
        <f>IF('Base de Données'!E21&lt;&gt;"",'Base de Données'!E21,"-")</f>
        <v>Nice</v>
      </c>
      <c r="F21" s="35" t="str">
        <f>IF('Base de Données'!F21&lt;&gt;"",'Base de Données'!F21,"-")</f>
        <v>pièce 212</v>
      </c>
      <c r="G21" s="35">
        <f>IF('Base de Données'!G21&lt;&gt;"",'Base de Données'!G21,"-")</f>
        <v>3541</v>
      </c>
      <c r="H21" s="35">
        <f>IF('Base de Données'!H21&lt;&gt;"",'Base de Données'!H21,"-")</f>
        <v>26357.96</v>
      </c>
      <c r="I21" s="35" t="str">
        <f>IF('Base de Données'!I21&lt;&gt;"",'Base de Données'!I21,"-")</f>
        <v>homme</v>
      </c>
      <c r="J21" s="35">
        <f>IF('Base de Données'!J21&lt;&gt;"",'Base de Données'!J21,"-")</f>
        <v>20548</v>
      </c>
      <c r="K21" s="35">
        <f>IF('Base de Données'!K21&lt;&gt;"",'Base de Données'!K21,"-")</f>
        <v>55</v>
      </c>
      <c r="L21" s="19" t="str">
        <f t="shared" si="0"/>
        <v>homme1-agent</v>
      </c>
      <c r="M21" s="19" t="str">
        <f t="shared" si="1"/>
        <v>homme1-agentNice</v>
      </c>
      <c r="N21" s="32" t="str">
        <f t="shared" si="2"/>
        <v>-</v>
      </c>
      <c r="O21" s="17">
        <f t="shared" si="3"/>
        <v>0</v>
      </c>
      <c r="P21" s="17">
        <f t="shared" si="4"/>
        <v>0</v>
      </c>
      <c r="Q21" s="17" t="str">
        <f t="shared" si="5"/>
        <v>-</v>
      </c>
      <c r="R21" s="19" t="str">
        <f t="shared" si="6"/>
        <v>hommeNice</v>
      </c>
    </row>
    <row r="22" spans="1:18" s="17" customFormat="1" x14ac:dyDescent="0.2">
      <c r="A22" s="35" t="str">
        <f>IF('Base de Données'!A22&lt;&gt;"",'Base de Données'!A22,"-")</f>
        <v>ISKB7122</v>
      </c>
      <c r="B22" s="35" t="str">
        <f>IF('Base de Données'!B22&lt;&gt;"",'Base de Données'!B22,"-")</f>
        <v>BEAUMIER</v>
      </c>
      <c r="C22" s="35" t="str">
        <f>IF('Base de Données'!C22&lt;&gt;"",'Base de Données'!C22,"-")</f>
        <v>Isabelle</v>
      </c>
      <c r="D22" s="35" t="str">
        <f>IF('Base de Données'!D22&lt;&gt;"",'Base de Données'!D22,"-")</f>
        <v>1-agent</v>
      </c>
      <c r="E22" s="35" t="str">
        <f>IF('Base de Données'!E22&lt;&gt;"",'Base de Données'!E22,"-")</f>
        <v>Nice</v>
      </c>
      <c r="F22" s="35" t="str">
        <f>IF('Base de Données'!F22&lt;&gt;"",'Base de Données'!F22,"-")</f>
        <v>pièce 17</v>
      </c>
      <c r="G22" s="35">
        <f>IF('Base de Données'!G22&lt;&gt;"",'Base de Données'!G22,"-")</f>
        <v>3595</v>
      </c>
      <c r="H22" s="35">
        <f>IF('Base de Données'!H22&lt;&gt;"",'Base de Données'!H22,"-")</f>
        <v>19949.29</v>
      </c>
      <c r="I22" s="35" t="str">
        <f>IF('Base de Données'!I22&lt;&gt;"",'Base de Données'!I22,"-")</f>
        <v>femme</v>
      </c>
      <c r="J22" s="35">
        <f>IF('Base de Données'!J22&lt;&gt;"",'Base de Données'!J22,"-")</f>
        <v>29197</v>
      </c>
      <c r="K22" s="35">
        <f>IF('Base de Données'!K22&lt;&gt;"",'Base de Données'!K22,"-")</f>
        <v>32</v>
      </c>
      <c r="L22" s="19" t="str">
        <f t="shared" si="0"/>
        <v>femme1-agent</v>
      </c>
      <c r="M22" s="19" t="str">
        <f t="shared" si="1"/>
        <v>femme1-agentNice</v>
      </c>
      <c r="N22" s="32" t="str">
        <f t="shared" si="2"/>
        <v>-</v>
      </c>
      <c r="O22" s="17">
        <f t="shared" si="3"/>
        <v>0</v>
      </c>
      <c r="P22" s="17">
        <f t="shared" si="4"/>
        <v>0</v>
      </c>
      <c r="Q22" s="17" t="str">
        <f t="shared" si="5"/>
        <v>-</v>
      </c>
      <c r="R22" s="19" t="str">
        <f t="shared" si="6"/>
        <v>femmeNice</v>
      </c>
    </row>
    <row r="23" spans="1:18" s="17" customFormat="1" x14ac:dyDescent="0.2">
      <c r="A23" s="35" t="str">
        <f>IF('Base de Données'!A23&lt;&gt;"",'Base de Données'!A23,"-")</f>
        <v>JQDB8360</v>
      </c>
      <c r="B23" s="35" t="str">
        <f>IF('Base de Données'!B23&lt;&gt;"",'Base de Données'!B23,"-")</f>
        <v>BEDO</v>
      </c>
      <c r="C23" s="35" t="str">
        <f>IF('Base de Données'!C23&lt;&gt;"",'Base de Données'!C23,"-")</f>
        <v>Jean</v>
      </c>
      <c r="D23" s="35" t="str">
        <f>IF('Base de Données'!D23&lt;&gt;"",'Base de Données'!D23,"-")</f>
        <v>1-agent</v>
      </c>
      <c r="E23" s="35" t="str">
        <f>IF('Base de Données'!E23&lt;&gt;"",'Base de Données'!E23,"-")</f>
        <v>Nice</v>
      </c>
      <c r="F23" s="35" t="str">
        <f>IF('Base de Données'!F23&lt;&gt;"",'Base de Données'!F23,"-")</f>
        <v>pièce 219</v>
      </c>
      <c r="G23" s="35">
        <f>IF('Base de Données'!G23&lt;&gt;"",'Base de Données'!G23,"-")</f>
        <v>3008</v>
      </c>
      <c r="H23" s="35">
        <f>IF('Base de Données'!H23&lt;&gt;"",'Base de Données'!H23,"-")</f>
        <v>28505.86</v>
      </c>
      <c r="I23" s="35" t="str">
        <f>IF('Base de Données'!I23&lt;&gt;"",'Base de Données'!I23,"-")</f>
        <v>homme</v>
      </c>
      <c r="J23" s="35">
        <f>IF('Base de Données'!J23&lt;&gt;"",'Base de Données'!J23,"-")</f>
        <v>31655</v>
      </c>
      <c r="K23" s="35">
        <f>IF('Base de Données'!K23&lt;&gt;"",'Base de Données'!K23,"-")</f>
        <v>25</v>
      </c>
      <c r="L23" s="19" t="str">
        <f t="shared" si="0"/>
        <v>homme1-agent</v>
      </c>
      <c r="M23" s="19" t="str">
        <f t="shared" si="1"/>
        <v>homme1-agentNice</v>
      </c>
      <c r="N23" s="32" t="str">
        <f t="shared" si="2"/>
        <v>-</v>
      </c>
      <c r="O23" s="17">
        <f t="shared" si="3"/>
        <v>0</v>
      </c>
      <c r="P23" s="17">
        <f t="shared" si="4"/>
        <v>0</v>
      </c>
      <c r="Q23" s="17" t="str">
        <f t="shared" si="5"/>
        <v>-</v>
      </c>
      <c r="R23" s="19" t="str">
        <f t="shared" si="6"/>
        <v>hommeNice</v>
      </c>
    </row>
    <row r="24" spans="1:18" s="17" customFormat="1" x14ac:dyDescent="0.2">
      <c r="A24" s="35" t="str">
        <f>IF('Base de Données'!A24&lt;&gt;"",'Base de Données'!A24,"-")</f>
        <v>MRTB6165</v>
      </c>
      <c r="B24" s="35" t="str">
        <f>IF('Base de Données'!B24&lt;&gt;"",'Base de Données'!B24,"-")</f>
        <v>BEETHOVEN</v>
      </c>
      <c r="C24" s="35" t="str">
        <f>IF('Base de Données'!C24&lt;&gt;"",'Base de Données'!C24,"-")</f>
        <v>Michele</v>
      </c>
      <c r="D24" s="35" t="str">
        <f>IF('Base de Données'!D24&lt;&gt;"",'Base de Données'!D24,"-")</f>
        <v>1-agent</v>
      </c>
      <c r="E24" s="35" t="str">
        <f>IF('Base de Données'!E24&lt;&gt;"",'Base de Données'!E24,"-")</f>
        <v>Paris</v>
      </c>
      <c r="F24" s="35" t="str">
        <f>IF('Base de Données'!F24&lt;&gt;"",'Base de Données'!F24,"-")</f>
        <v>pièce 131</v>
      </c>
      <c r="G24" s="35">
        <f>IF('Base de Données'!G24&lt;&gt;"",'Base de Données'!G24,"-")</f>
        <v>3013</v>
      </c>
      <c r="H24" s="35">
        <f>IF('Base de Données'!H24&lt;&gt;"",'Base de Données'!H24,"-")</f>
        <v>22918.04</v>
      </c>
      <c r="I24" s="35" t="str">
        <f>IF('Base de Données'!I24&lt;&gt;"",'Base de Données'!I24,"-")</f>
        <v>femme</v>
      </c>
      <c r="J24" s="35">
        <f>IF('Base de Données'!J24&lt;&gt;"",'Base de Données'!J24,"-")</f>
        <v>23795</v>
      </c>
      <c r="K24" s="35">
        <f>IF('Base de Données'!K24&lt;&gt;"",'Base de Données'!K24,"-")</f>
        <v>46</v>
      </c>
      <c r="L24" s="19" t="str">
        <f t="shared" si="0"/>
        <v>femme1-agent</v>
      </c>
      <c r="M24" s="19" t="str">
        <f t="shared" si="1"/>
        <v>femme1-agentParis</v>
      </c>
      <c r="N24" s="32" t="str">
        <f t="shared" si="2"/>
        <v>-</v>
      </c>
      <c r="O24" s="17">
        <f t="shared" si="3"/>
        <v>0</v>
      </c>
      <c r="P24" s="17">
        <f t="shared" si="4"/>
        <v>1</v>
      </c>
      <c r="Q24" s="17" t="str">
        <f t="shared" si="5"/>
        <v>-</v>
      </c>
      <c r="R24" s="19" t="str">
        <f t="shared" si="6"/>
        <v>femmeParis</v>
      </c>
    </row>
    <row r="25" spans="1:18" s="17" customFormat="1" x14ac:dyDescent="0.2">
      <c r="A25" s="35" t="str">
        <f>IF('Base de Données'!A25&lt;&gt;"",'Base de Données'!A25,"-")</f>
        <v>JFIB7352</v>
      </c>
      <c r="B25" s="35" t="str">
        <f>IF('Base de Données'!B25&lt;&gt;"",'Base de Données'!B25,"-")</f>
        <v>BENHAMOU</v>
      </c>
      <c r="C25" s="35" t="str">
        <f>IF('Base de Données'!C25&lt;&gt;"",'Base de Données'!C25,"-")</f>
        <v>Pauline</v>
      </c>
      <c r="D25" s="35" t="str">
        <f>IF('Base de Données'!D25&lt;&gt;"",'Base de Données'!D25,"-")</f>
        <v>1-agent</v>
      </c>
      <c r="E25" s="35" t="str">
        <f>IF('Base de Données'!E25&lt;&gt;"",'Base de Données'!E25,"-")</f>
        <v>Nice</v>
      </c>
      <c r="F25" s="35" t="str">
        <f>IF('Base de Données'!F25&lt;&gt;"",'Base de Données'!F25,"-")</f>
        <v>pièce 58</v>
      </c>
      <c r="G25" s="35">
        <f>IF('Base de Données'!G25&lt;&gt;"",'Base de Données'!G25,"-")</f>
        <v>3486</v>
      </c>
      <c r="H25" s="35">
        <f>IF('Base de Données'!H25&lt;&gt;"",'Base de Données'!H25,"-")</f>
        <v>22495.79</v>
      </c>
      <c r="I25" s="35" t="str">
        <f>IF('Base de Données'!I25&lt;&gt;"",'Base de Données'!I25,"-")</f>
        <v>femme</v>
      </c>
      <c r="J25" s="35">
        <f>IF('Base de Données'!J25&lt;&gt;"",'Base de Données'!J25,"-")</f>
        <v>28694</v>
      </c>
      <c r="K25" s="35">
        <f>IF('Base de Données'!K25&lt;&gt;"",'Base de Données'!K25,"-")</f>
        <v>33</v>
      </c>
      <c r="L25" s="19" t="str">
        <f t="shared" si="0"/>
        <v>femme1-agent</v>
      </c>
      <c r="M25" s="19" t="str">
        <f t="shared" si="1"/>
        <v>femme1-agentNice</v>
      </c>
      <c r="N25" s="32" t="str">
        <f t="shared" si="2"/>
        <v>-</v>
      </c>
      <c r="O25" s="17">
        <f t="shared" si="3"/>
        <v>0</v>
      </c>
      <c r="P25" s="17">
        <f t="shared" si="4"/>
        <v>1</v>
      </c>
      <c r="Q25" s="17" t="str">
        <f t="shared" si="5"/>
        <v>-</v>
      </c>
      <c r="R25" s="19" t="str">
        <f t="shared" si="6"/>
        <v>femmeNice</v>
      </c>
    </row>
    <row r="26" spans="1:18" s="17" customFormat="1" x14ac:dyDescent="0.2">
      <c r="A26" s="35" t="str">
        <f>IF('Base de Données'!A26&lt;&gt;"",'Base de Données'!A26,"-")</f>
        <v>PQWB6377</v>
      </c>
      <c r="B26" s="35" t="str">
        <f>IF('Base de Données'!B26&lt;&gt;"",'Base de Données'!B26,"-")</f>
        <v>BENSIMHON</v>
      </c>
      <c r="C26" s="35" t="str">
        <f>IF('Base de Données'!C26&lt;&gt;"",'Base de Données'!C26,"-")</f>
        <v>Pascal</v>
      </c>
      <c r="D26" s="35" t="str">
        <f>IF('Base de Données'!D26&lt;&gt;"",'Base de Données'!D26,"-")</f>
        <v>3-cadre</v>
      </c>
      <c r="E26" s="35" t="str">
        <f>IF('Base de Données'!E26&lt;&gt;"",'Base de Données'!E26,"-")</f>
        <v>Paris</v>
      </c>
      <c r="F26" s="35" t="str">
        <f>IF('Base de Données'!F26&lt;&gt;"",'Base de Données'!F26,"-")</f>
        <v>pièce 73</v>
      </c>
      <c r="G26" s="35">
        <f>IF('Base de Données'!G26&lt;&gt;"",'Base de Données'!G26,"-")</f>
        <v>3636</v>
      </c>
      <c r="H26" s="35">
        <f>IF('Base de Données'!H26&lt;&gt;"",'Base de Données'!H26,"-")</f>
        <v>60167.99</v>
      </c>
      <c r="I26" s="35" t="str">
        <f>IF('Base de Données'!I26&lt;&gt;"",'Base de Données'!I26,"-")</f>
        <v>homme</v>
      </c>
      <c r="J26" s="35">
        <f>IF('Base de Données'!J26&lt;&gt;"",'Base de Données'!J26,"-")</f>
        <v>23617</v>
      </c>
      <c r="K26" s="35">
        <f>IF('Base de Données'!K26&lt;&gt;"",'Base de Données'!K26,"-")</f>
        <v>47</v>
      </c>
      <c r="L26" s="19" t="str">
        <f t="shared" si="0"/>
        <v>homme3-cadre</v>
      </c>
      <c r="M26" s="19" t="str">
        <f t="shared" si="1"/>
        <v>homme3-cadreParis</v>
      </c>
      <c r="N26" s="32" t="str">
        <f t="shared" si="2"/>
        <v>-</v>
      </c>
      <c r="O26" s="17">
        <f t="shared" si="3"/>
        <v>0</v>
      </c>
      <c r="P26" s="17">
        <f t="shared" si="4"/>
        <v>0</v>
      </c>
      <c r="Q26" s="17">
        <f t="shared" si="5"/>
        <v>60167.99</v>
      </c>
      <c r="R26" s="19" t="str">
        <f t="shared" si="6"/>
        <v>hommeParis</v>
      </c>
    </row>
    <row r="27" spans="1:18" s="17" customFormat="1" x14ac:dyDescent="0.2">
      <c r="A27" s="35" t="str">
        <f>IF('Base de Données'!A27&lt;&gt;"",'Base de Données'!A27,"-")</f>
        <v>ERUB5334</v>
      </c>
      <c r="B27" s="35" t="str">
        <f>IF('Base de Données'!B27&lt;&gt;"",'Base de Données'!B27,"-")</f>
        <v>BENSIMON</v>
      </c>
      <c r="C27" s="35" t="str">
        <f>IF('Base de Données'!C27&lt;&gt;"",'Base de Données'!C27,"-")</f>
        <v>Elisabeth</v>
      </c>
      <c r="D27" s="35" t="str">
        <f>IF('Base de Données'!D27&lt;&gt;"",'Base de Données'!D27,"-")</f>
        <v>1-agent</v>
      </c>
      <c r="E27" s="35" t="str">
        <f>IF('Base de Données'!E27&lt;&gt;"",'Base de Données'!E27,"-")</f>
        <v>Nice</v>
      </c>
      <c r="F27" s="35" t="str">
        <f>IF('Base de Données'!F27&lt;&gt;"",'Base de Données'!F27,"-")</f>
        <v>pièce 58</v>
      </c>
      <c r="G27" s="35">
        <f>IF('Base de Données'!G27&lt;&gt;"",'Base de Données'!G27,"-")</f>
        <v>3287</v>
      </c>
      <c r="H27" s="35">
        <f>IF('Base de Données'!H27&lt;&gt;"",'Base de Données'!H27,"-")</f>
        <v>22764.38</v>
      </c>
      <c r="I27" s="35" t="str">
        <f>IF('Base de Données'!I27&lt;&gt;"",'Base de Données'!I27,"-")</f>
        <v>femme</v>
      </c>
      <c r="J27" s="35">
        <f>IF('Base de Données'!J27&lt;&gt;"",'Base de Données'!J27,"-")</f>
        <v>20200</v>
      </c>
      <c r="K27" s="35">
        <f>IF('Base de Données'!K27&lt;&gt;"",'Base de Données'!K27,"-")</f>
        <v>56</v>
      </c>
      <c r="L27" s="19" t="str">
        <f t="shared" si="0"/>
        <v>femme1-agent</v>
      </c>
      <c r="M27" s="19" t="str">
        <f t="shared" si="1"/>
        <v>femme1-agentNice</v>
      </c>
      <c r="N27" s="32" t="str">
        <f t="shared" si="2"/>
        <v>-</v>
      </c>
      <c r="O27" s="17">
        <f t="shared" si="3"/>
        <v>0</v>
      </c>
      <c r="P27" s="17">
        <f t="shared" si="4"/>
        <v>1</v>
      </c>
      <c r="Q27" s="17" t="str">
        <f t="shared" si="5"/>
        <v>-</v>
      </c>
      <c r="R27" s="19" t="str">
        <f t="shared" si="6"/>
        <v>femmeNice</v>
      </c>
    </row>
    <row r="28" spans="1:18" s="17" customFormat="1" x14ac:dyDescent="0.2">
      <c r="A28" s="35" t="str">
        <f>IF('Base de Données'!A28&lt;&gt;"",'Base de Données'!A28,"-")</f>
        <v>NYSB7206</v>
      </c>
      <c r="B28" s="35" t="str">
        <f>IF('Base de Données'!B28&lt;&gt;"",'Base de Données'!B28,"-")</f>
        <v>BÉRAUD</v>
      </c>
      <c r="C28" s="35" t="str">
        <f>IF('Base de Données'!C28&lt;&gt;"",'Base de Données'!C28,"-")</f>
        <v>Nathalie</v>
      </c>
      <c r="D28" s="35" t="str">
        <f>IF('Base de Données'!D28&lt;&gt;"",'Base de Données'!D28,"-")</f>
        <v>1-agent</v>
      </c>
      <c r="E28" s="35" t="str">
        <f>IF('Base de Données'!E28&lt;&gt;"",'Base de Données'!E28,"-")</f>
        <v>Nice</v>
      </c>
      <c r="F28" s="35" t="str">
        <f>IF('Base de Données'!F28&lt;&gt;"",'Base de Données'!F28,"-")</f>
        <v>pièce 245</v>
      </c>
      <c r="G28" s="35">
        <f>IF('Base de Données'!G28&lt;&gt;"",'Base de Données'!G28,"-")</f>
        <v>3141</v>
      </c>
      <c r="H28" s="35">
        <f>IF('Base de Données'!H28&lt;&gt;"",'Base de Données'!H28,"-")</f>
        <v>24578.33</v>
      </c>
      <c r="I28" s="35" t="str">
        <f>IF('Base de Données'!I28&lt;&gt;"",'Base de Données'!I28,"-")</f>
        <v>femme</v>
      </c>
      <c r="J28" s="35">
        <f>IF('Base de Données'!J28&lt;&gt;"",'Base de Données'!J28,"-")</f>
        <v>30507</v>
      </c>
      <c r="K28" s="35">
        <f>IF('Base de Données'!K28&lt;&gt;"",'Base de Données'!K28,"-")</f>
        <v>28</v>
      </c>
      <c r="L28" s="19" t="str">
        <f t="shared" si="0"/>
        <v>femme1-agent</v>
      </c>
      <c r="M28" s="19" t="str">
        <f t="shared" si="1"/>
        <v>femme1-agentNice</v>
      </c>
      <c r="N28" s="32" t="str">
        <f t="shared" si="2"/>
        <v>-</v>
      </c>
      <c r="O28" s="17">
        <f t="shared" si="3"/>
        <v>0</v>
      </c>
      <c r="P28" s="17">
        <f t="shared" si="4"/>
        <v>1</v>
      </c>
      <c r="Q28" s="17" t="str">
        <f t="shared" si="5"/>
        <v>-</v>
      </c>
      <c r="R28" s="19" t="str">
        <f t="shared" si="6"/>
        <v>femmeNice</v>
      </c>
    </row>
    <row r="29" spans="1:18" s="17" customFormat="1" x14ac:dyDescent="0.2">
      <c r="A29" s="35" t="str">
        <f>IF('Base de Données'!A29&lt;&gt;"",'Base de Données'!A29,"-")</f>
        <v>JMST5574</v>
      </c>
      <c r="B29" s="35" t="str">
        <f>IF('Base de Données'!B29&lt;&gt;"",'Base de Données'!B29,"-")</f>
        <v>BERDUGO</v>
      </c>
      <c r="C29" s="35" t="str">
        <f>IF('Base de Données'!C29&lt;&gt;"",'Base de Données'!C29,"-")</f>
        <v>Bernadette</v>
      </c>
      <c r="D29" s="35" t="str">
        <f>IF('Base de Données'!D29&lt;&gt;"",'Base de Données'!D29,"-")</f>
        <v>1-agent</v>
      </c>
      <c r="E29" s="35" t="str">
        <f>IF('Base de Données'!E29&lt;&gt;"",'Base de Données'!E29,"-")</f>
        <v>Nice</v>
      </c>
      <c r="F29" s="35" t="str">
        <f>IF('Base de Données'!F29&lt;&gt;"",'Base de Données'!F29,"-")</f>
        <v>pièce 64</v>
      </c>
      <c r="G29" s="35">
        <f>IF('Base de Données'!G29&lt;&gt;"",'Base de Données'!G29,"-")</f>
        <v>3710</v>
      </c>
      <c r="H29" s="35">
        <f>IF('Base de Données'!H29&lt;&gt;"",'Base de Données'!H29,"-")</f>
        <v>24680.78</v>
      </c>
      <c r="I29" s="35" t="str">
        <f>IF('Base de Données'!I29&lt;&gt;"",'Base de Données'!I29,"-")</f>
        <v>femme</v>
      </c>
      <c r="J29" s="35">
        <f>IF('Base de Données'!J29&lt;&gt;"",'Base de Données'!J29,"-")</f>
        <v>19813</v>
      </c>
      <c r="K29" s="35">
        <f>IF('Base de Données'!K29&lt;&gt;"",'Base de Données'!K29,"-")</f>
        <v>57</v>
      </c>
      <c r="L29" s="19" t="str">
        <f t="shared" si="0"/>
        <v>femme1-agent</v>
      </c>
      <c r="M29" s="19" t="str">
        <f t="shared" si="1"/>
        <v>femme1-agentNice</v>
      </c>
      <c r="N29" s="32" t="str">
        <f t="shared" si="2"/>
        <v>-</v>
      </c>
      <c r="O29" s="17">
        <f t="shared" si="3"/>
        <v>0</v>
      </c>
      <c r="P29" s="17">
        <f t="shared" si="4"/>
        <v>1</v>
      </c>
      <c r="Q29" s="17" t="str">
        <f t="shared" si="5"/>
        <v>-</v>
      </c>
      <c r="R29" s="19" t="str">
        <f t="shared" si="6"/>
        <v>femmeNice</v>
      </c>
    </row>
    <row r="30" spans="1:18" s="17" customFormat="1" x14ac:dyDescent="0.2">
      <c r="A30" s="35" t="str">
        <f>IF('Base de Données'!A30&lt;&gt;"",'Base de Données'!A30,"-")</f>
        <v>CESB5072</v>
      </c>
      <c r="B30" s="35" t="str">
        <f>IF('Base de Données'!B30&lt;&gt;"",'Base de Données'!B30,"-")</f>
        <v>BERTOLO</v>
      </c>
      <c r="C30" s="35" t="str">
        <f>IF('Base de Données'!C30&lt;&gt;"",'Base de Données'!C30,"-")</f>
        <v>Claudie</v>
      </c>
      <c r="D30" s="35" t="str">
        <f>IF('Base de Données'!D30&lt;&gt;"",'Base de Données'!D30,"-")</f>
        <v>1-agent</v>
      </c>
      <c r="E30" s="35" t="str">
        <f>IF('Base de Données'!E30&lt;&gt;"",'Base de Données'!E30,"-")</f>
        <v>Nice</v>
      </c>
      <c r="F30" s="35" t="str">
        <f>IF('Base de Données'!F30&lt;&gt;"",'Base de Données'!F30,"-")</f>
        <v>pièce 238</v>
      </c>
      <c r="G30" s="35">
        <f>IF('Base de Données'!G30&lt;&gt;"",'Base de Données'!G30,"-")</f>
        <v>3012</v>
      </c>
      <c r="H30" s="35">
        <f>IF('Base de Données'!H30&lt;&gt;"",'Base de Données'!H30,"-")</f>
        <v>22615.91</v>
      </c>
      <c r="I30" s="35" t="str">
        <f>IF('Base de Données'!I30&lt;&gt;"",'Base de Données'!I30,"-")</f>
        <v>femme</v>
      </c>
      <c r="J30" s="35">
        <f>IF('Base de Données'!J30&lt;&gt;"",'Base de Données'!J30,"-")</f>
        <v>22386</v>
      </c>
      <c r="K30" s="35">
        <f>IF('Base de Données'!K30&lt;&gt;"",'Base de Données'!K30,"-")</f>
        <v>50</v>
      </c>
      <c r="L30" s="19" t="str">
        <f t="shared" si="0"/>
        <v>femme1-agent</v>
      </c>
      <c r="M30" s="19" t="str">
        <f t="shared" si="1"/>
        <v>femme1-agentNice</v>
      </c>
      <c r="N30" s="32" t="str">
        <f t="shared" si="2"/>
        <v>-</v>
      </c>
      <c r="O30" s="17">
        <f t="shared" si="3"/>
        <v>0</v>
      </c>
      <c r="P30" s="17">
        <f t="shared" si="4"/>
        <v>1</v>
      </c>
      <c r="Q30" s="17" t="str">
        <f t="shared" si="5"/>
        <v>-</v>
      </c>
      <c r="R30" s="19" t="str">
        <f t="shared" si="6"/>
        <v>femmeNice</v>
      </c>
    </row>
    <row r="31" spans="1:18" s="17" customFormat="1" x14ac:dyDescent="0.2">
      <c r="A31" s="35" t="str">
        <f>IF('Base de Données'!A31&lt;&gt;"",'Base de Données'!A31,"-")</f>
        <v>RYGB6744</v>
      </c>
      <c r="B31" s="35" t="str">
        <f>IF('Base de Données'!B31&lt;&gt;"",'Base de Données'!B31,"-")</f>
        <v>BERTRAND</v>
      </c>
      <c r="C31" s="35" t="str">
        <f>IF('Base de Données'!C31&lt;&gt;"",'Base de Données'!C31,"-")</f>
        <v>Roger</v>
      </c>
      <c r="D31" s="35" t="str">
        <f>IF('Base de Données'!D31&lt;&gt;"",'Base de Données'!D31,"-")</f>
        <v>3-cadre</v>
      </c>
      <c r="E31" s="35" t="str">
        <f>IF('Base de Données'!E31&lt;&gt;"",'Base de Données'!E31,"-")</f>
        <v>Paris</v>
      </c>
      <c r="F31" s="35" t="str">
        <f>IF('Base de Données'!F31&lt;&gt;"",'Base de Données'!F31,"-")</f>
        <v>pièce 58</v>
      </c>
      <c r="G31" s="35">
        <f>IF('Base de Données'!G31&lt;&gt;"",'Base de Données'!G31,"-")</f>
        <v>3626</v>
      </c>
      <c r="H31" s="35">
        <f>IF('Base de Données'!H31&lt;&gt;"",'Base de Données'!H31,"-")</f>
        <v>52078.080000000002</v>
      </c>
      <c r="I31" s="35" t="str">
        <f>IF('Base de Données'!I31&lt;&gt;"",'Base de Données'!I31,"-")</f>
        <v>homme</v>
      </c>
      <c r="J31" s="35">
        <f>IF('Base de Données'!J31&lt;&gt;"",'Base de Données'!J31,"-")</f>
        <v>24482</v>
      </c>
      <c r="K31" s="35">
        <f>IF('Base de Données'!K31&lt;&gt;"",'Base de Données'!K31,"-")</f>
        <v>44</v>
      </c>
      <c r="L31" s="19" t="str">
        <f t="shared" si="0"/>
        <v>homme3-cadre</v>
      </c>
      <c r="M31" s="19" t="str">
        <f t="shared" si="1"/>
        <v>homme3-cadreParis</v>
      </c>
      <c r="N31" s="32" t="str">
        <f t="shared" si="2"/>
        <v>-</v>
      </c>
      <c r="O31" s="17">
        <f t="shared" si="3"/>
        <v>0</v>
      </c>
      <c r="P31" s="17">
        <f t="shared" si="4"/>
        <v>0</v>
      </c>
      <c r="Q31" s="17">
        <f t="shared" si="5"/>
        <v>52078.080000000002</v>
      </c>
      <c r="R31" s="19" t="str">
        <f t="shared" si="6"/>
        <v>hommeParis</v>
      </c>
    </row>
    <row r="32" spans="1:18" s="17" customFormat="1" x14ac:dyDescent="0.2">
      <c r="A32" s="35" t="str">
        <f>IF('Base de Données'!A32&lt;&gt;"",'Base de Données'!A32,"-")</f>
        <v>MROB4443</v>
      </c>
      <c r="B32" s="35" t="str">
        <f>IF('Base de Données'!B32&lt;&gt;"",'Base de Données'!B32,"-")</f>
        <v>BIDAULT</v>
      </c>
      <c r="C32" s="35" t="str">
        <f>IF('Base de Données'!C32&lt;&gt;"",'Base de Données'!C32,"-")</f>
        <v>Marie-Reine</v>
      </c>
      <c r="D32" s="35" t="str">
        <f>IF('Base de Données'!D32&lt;&gt;"",'Base de Données'!D32,"-")</f>
        <v>2-maitrise</v>
      </c>
      <c r="E32" s="35" t="str">
        <f>IF('Base de Données'!E32&lt;&gt;"",'Base de Données'!E32,"-")</f>
        <v>Nice</v>
      </c>
      <c r="F32" s="35" t="str">
        <f>IF('Base de Données'!F32&lt;&gt;"",'Base de Données'!F32,"-")</f>
        <v>pièce 245</v>
      </c>
      <c r="G32" s="35">
        <f>IF('Base de Données'!G32&lt;&gt;"",'Base de Données'!G32,"-")</f>
        <v>3733</v>
      </c>
      <c r="H32" s="35">
        <f>IF('Base de Données'!H32&lt;&gt;"",'Base de Données'!H32,"-")</f>
        <v>31492.83</v>
      </c>
      <c r="I32" s="35" t="str">
        <f>IF('Base de Données'!I32&lt;&gt;"",'Base de Données'!I32,"-")</f>
        <v>femme</v>
      </c>
      <c r="J32" s="35">
        <f>IF('Base de Données'!J32&lt;&gt;"",'Base de Données'!J32,"-")</f>
        <v>18439</v>
      </c>
      <c r="K32" s="35">
        <f>IF('Base de Données'!K32&lt;&gt;"",'Base de Données'!K32,"-")</f>
        <v>61</v>
      </c>
      <c r="L32" s="19" t="str">
        <f t="shared" si="0"/>
        <v>femme2-maitrise</v>
      </c>
      <c r="M32" s="19" t="str">
        <f t="shared" si="1"/>
        <v>femme2-maitriseNice</v>
      </c>
      <c r="N32" s="32" t="str">
        <f t="shared" si="2"/>
        <v>-</v>
      </c>
      <c r="O32" s="17">
        <f t="shared" si="3"/>
        <v>0</v>
      </c>
      <c r="P32" s="17">
        <f t="shared" si="4"/>
        <v>0</v>
      </c>
      <c r="Q32" s="17">
        <f t="shared" si="5"/>
        <v>31492.83</v>
      </c>
      <c r="R32" s="19" t="str">
        <f t="shared" si="6"/>
        <v>femmeNice</v>
      </c>
    </row>
    <row r="33" spans="1:18" s="17" customFormat="1" x14ac:dyDescent="0.2">
      <c r="A33" s="35" t="str">
        <f>IF('Base de Données'!A33&lt;&gt;"",'Base de Données'!A33,"-")</f>
        <v>EUUB6671</v>
      </c>
      <c r="B33" s="35" t="str">
        <f>IF('Base de Données'!B33&lt;&gt;"",'Base de Données'!B33,"-")</f>
        <v>BINET</v>
      </c>
      <c r="C33" s="35" t="str">
        <f>IF('Base de Données'!C33&lt;&gt;"",'Base de Données'!C33,"-")</f>
        <v>Emmanuel</v>
      </c>
      <c r="D33" s="35" t="str">
        <f>IF('Base de Données'!D33&lt;&gt;"",'Base de Données'!D33,"-")</f>
        <v>2-maitrise</v>
      </c>
      <c r="E33" s="35" t="str">
        <f>IF('Base de Données'!E33&lt;&gt;"",'Base de Données'!E33,"-")</f>
        <v>Nice</v>
      </c>
      <c r="F33" s="35" t="str">
        <f>IF('Base de Données'!F33&lt;&gt;"",'Base de Données'!F33,"-")</f>
        <v>pièce 55</v>
      </c>
      <c r="G33" s="35">
        <f>IF('Base de Données'!G33&lt;&gt;"",'Base de Données'!G33,"-")</f>
        <v>3799</v>
      </c>
      <c r="H33" s="35">
        <f>IF('Base de Données'!H33&lt;&gt;"",'Base de Données'!H33,"-")</f>
        <v>39985.46</v>
      </c>
      <c r="I33" s="35" t="str">
        <f>IF('Base de Données'!I33&lt;&gt;"",'Base de Données'!I33,"-")</f>
        <v>homme</v>
      </c>
      <c r="J33" s="35">
        <f>IF('Base de Données'!J33&lt;&gt;"",'Base de Données'!J33,"-")</f>
        <v>23611</v>
      </c>
      <c r="K33" s="35">
        <f>IF('Base de Données'!K33&lt;&gt;"",'Base de Données'!K33,"-")</f>
        <v>47</v>
      </c>
      <c r="L33" s="19" t="str">
        <f t="shared" si="0"/>
        <v>homme2-maitrise</v>
      </c>
      <c r="M33" s="19" t="str">
        <f t="shared" si="1"/>
        <v>homme2-maitriseNice</v>
      </c>
      <c r="N33" s="32" t="str">
        <f t="shared" si="2"/>
        <v>-</v>
      </c>
      <c r="O33" s="17">
        <f t="shared" si="3"/>
        <v>0</v>
      </c>
      <c r="P33" s="17">
        <f t="shared" si="4"/>
        <v>0</v>
      </c>
      <c r="Q33" s="17">
        <f t="shared" si="5"/>
        <v>39985.46</v>
      </c>
      <c r="R33" s="19" t="str">
        <f t="shared" si="6"/>
        <v>hommeNice</v>
      </c>
    </row>
    <row r="34" spans="1:18" s="17" customFormat="1" x14ac:dyDescent="0.2">
      <c r="A34" s="35" t="str">
        <f>IF('Base de Données'!A34&lt;&gt;"",'Base de Données'!A34,"-")</f>
        <v>OTHB8402</v>
      </c>
      <c r="B34" s="35" t="str">
        <f>IF('Base de Données'!B34&lt;&gt;"",'Base de Données'!B34,"-")</f>
        <v>BINET</v>
      </c>
      <c r="C34" s="35" t="str">
        <f>IF('Base de Données'!C34&lt;&gt;"",'Base de Données'!C34,"-")</f>
        <v>Olivier</v>
      </c>
      <c r="D34" s="35" t="str">
        <f>IF('Base de Données'!D34&lt;&gt;"",'Base de Données'!D34,"-")</f>
        <v>1-agent</v>
      </c>
      <c r="E34" s="35" t="str">
        <f>IF('Base de Données'!E34&lt;&gt;"",'Base de Données'!E34,"-")</f>
        <v>Nice</v>
      </c>
      <c r="F34" s="35" t="str">
        <f>IF('Base de Données'!F34&lt;&gt;"",'Base de Données'!F34,"-")</f>
        <v>pièce 64</v>
      </c>
      <c r="G34" s="35">
        <f>IF('Base de Données'!G34&lt;&gt;"",'Base de Données'!G34,"-")</f>
        <v>3023</v>
      </c>
      <c r="H34" s="35">
        <f>IF('Base de Données'!H34&lt;&gt;"",'Base de Données'!H34,"-")</f>
        <v>27854.880000000001</v>
      </c>
      <c r="I34" s="35" t="str">
        <f>IF('Base de Données'!I34&lt;&gt;"",'Base de Données'!I34,"-")</f>
        <v>homme</v>
      </c>
      <c r="J34" s="35">
        <f>IF('Base de Données'!J34&lt;&gt;"",'Base de Données'!J34,"-")</f>
        <v>32710</v>
      </c>
      <c r="K34" s="35">
        <f>IF('Base de Données'!K34&lt;&gt;"",'Base de Données'!K34,"-")</f>
        <v>22</v>
      </c>
      <c r="L34" s="19" t="str">
        <f t="shared" si="0"/>
        <v>homme1-agent</v>
      </c>
      <c r="M34" s="19" t="str">
        <f t="shared" si="1"/>
        <v>homme1-agentNice</v>
      </c>
      <c r="N34" s="32" t="str">
        <f t="shared" si="2"/>
        <v>-</v>
      </c>
      <c r="O34" s="17">
        <f t="shared" si="3"/>
        <v>0</v>
      </c>
      <c r="P34" s="17">
        <f t="shared" si="4"/>
        <v>0</v>
      </c>
      <c r="Q34" s="17" t="str">
        <f t="shared" si="5"/>
        <v>-</v>
      </c>
      <c r="R34" s="19" t="str">
        <f t="shared" si="6"/>
        <v>hommeNice</v>
      </c>
    </row>
    <row r="35" spans="1:18" s="17" customFormat="1" x14ac:dyDescent="0.2">
      <c r="A35" s="35" t="str">
        <f>IF('Base de Données'!A35&lt;&gt;"",'Base de Données'!A35,"-")</f>
        <v>GSCB5064</v>
      </c>
      <c r="B35" s="35" t="str">
        <f>IF('Base de Données'!B35&lt;&gt;"",'Base de Données'!B35,"-")</f>
        <v>BLANC</v>
      </c>
      <c r="C35" s="35" t="str">
        <f>IF('Base de Données'!C35&lt;&gt;"",'Base de Données'!C35,"-")</f>
        <v>Giséle</v>
      </c>
      <c r="D35" s="35" t="str">
        <f>IF('Base de Données'!D35&lt;&gt;"",'Base de Données'!D35,"-")</f>
        <v>4-cadre supérieur</v>
      </c>
      <c r="E35" s="35" t="str">
        <f>IF('Base de Données'!E35&lt;&gt;"",'Base de Données'!E35,"-")</f>
        <v>Nice</v>
      </c>
      <c r="F35" s="35" t="str">
        <f>IF('Base de Données'!F35&lt;&gt;"",'Base de Données'!F35,"-")</f>
        <v>pièce 90</v>
      </c>
      <c r="G35" s="35">
        <f>IF('Base de Données'!G35&lt;&gt;"",'Base de Données'!G35,"-")</f>
        <v>3650</v>
      </c>
      <c r="H35" s="35">
        <f>IF('Base de Données'!H35&lt;&gt;"",'Base de Données'!H35,"-")</f>
        <v>75406.59</v>
      </c>
      <c r="I35" s="35" t="str">
        <f>IF('Base de Données'!I35&lt;&gt;"",'Base de Données'!I35,"-")</f>
        <v>femme</v>
      </c>
      <c r="J35" s="35">
        <f>IF('Base de Données'!J35&lt;&gt;"",'Base de Données'!J35,"-")</f>
        <v>21962</v>
      </c>
      <c r="K35" s="35">
        <f>IF('Base de Données'!K35&lt;&gt;"",'Base de Données'!K35,"-")</f>
        <v>51</v>
      </c>
      <c r="L35" s="19" t="str">
        <f t="shared" si="0"/>
        <v>femme4-cadre supérieur</v>
      </c>
      <c r="M35" s="19" t="str">
        <f t="shared" si="1"/>
        <v>femme4-cadre supérieurNice</v>
      </c>
      <c r="N35" s="32">
        <f t="shared" si="2"/>
        <v>21962</v>
      </c>
      <c r="O35" s="17">
        <f t="shared" si="3"/>
        <v>1</v>
      </c>
      <c r="P35" s="17">
        <f t="shared" si="4"/>
        <v>0</v>
      </c>
      <c r="Q35" s="17">
        <f t="shared" si="5"/>
        <v>75406.59</v>
      </c>
      <c r="R35" s="19" t="str">
        <f t="shared" si="6"/>
        <v>femmeNice</v>
      </c>
    </row>
    <row r="36" spans="1:18" s="17" customFormat="1" x14ac:dyDescent="0.2">
      <c r="A36" s="35" t="str">
        <f>IF('Base de Données'!A36&lt;&gt;"",'Base de Données'!A36,"-")</f>
        <v>GYPB5625</v>
      </c>
      <c r="B36" s="35" t="str">
        <f>IF('Base de Données'!B36&lt;&gt;"",'Base de Données'!B36,"-")</f>
        <v>BLANCHOT</v>
      </c>
      <c r="C36" s="35" t="str">
        <f>IF('Base de Données'!C36&lt;&gt;"",'Base de Données'!C36,"-")</f>
        <v>Guy</v>
      </c>
      <c r="D36" s="35" t="str">
        <f>IF('Base de Données'!D36&lt;&gt;"",'Base de Données'!D36,"-")</f>
        <v>3-cadre</v>
      </c>
      <c r="E36" s="35" t="str">
        <f>IF('Base de Données'!E36&lt;&gt;"",'Base de Données'!E36,"-")</f>
        <v>Nice</v>
      </c>
      <c r="F36" s="35" t="str">
        <f>IF('Base de Données'!F36&lt;&gt;"",'Base de Données'!F36,"-")</f>
        <v>pièce 78</v>
      </c>
      <c r="G36" s="35">
        <f>IF('Base de Données'!G36&lt;&gt;"",'Base de Données'!G36,"-")</f>
        <v>3089</v>
      </c>
      <c r="H36" s="35">
        <f>IF('Base de Données'!H36&lt;&gt;"",'Base de Données'!H36,"-")</f>
        <v>43911.15</v>
      </c>
      <c r="I36" s="35" t="str">
        <f>IF('Base de Données'!I36&lt;&gt;"",'Base de Données'!I36,"-")</f>
        <v>homme</v>
      </c>
      <c r="J36" s="35">
        <f>IF('Base de Données'!J36&lt;&gt;"",'Base de Données'!J36,"-")</f>
        <v>22797</v>
      </c>
      <c r="K36" s="35">
        <f>IF('Base de Données'!K36&lt;&gt;"",'Base de Données'!K36,"-")</f>
        <v>49</v>
      </c>
      <c r="L36" s="19" t="str">
        <f t="shared" si="0"/>
        <v>homme3-cadre</v>
      </c>
      <c r="M36" s="19" t="str">
        <f t="shared" si="1"/>
        <v>homme3-cadreNice</v>
      </c>
      <c r="N36" s="32" t="str">
        <f t="shared" si="2"/>
        <v>-</v>
      </c>
      <c r="O36" s="17">
        <f t="shared" si="3"/>
        <v>0</v>
      </c>
      <c r="P36" s="17">
        <f t="shared" si="4"/>
        <v>0</v>
      </c>
      <c r="Q36" s="17">
        <f t="shared" si="5"/>
        <v>43911.15</v>
      </c>
      <c r="R36" s="19" t="str">
        <f t="shared" si="6"/>
        <v>hommeNice</v>
      </c>
    </row>
    <row r="37" spans="1:18" s="17" customFormat="1" x14ac:dyDescent="0.2">
      <c r="A37" s="35" t="str">
        <f>IF('Base de Données'!A37&lt;&gt;"",'Base de Données'!A37,"-")</f>
        <v>RXXB7135</v>
      </c>
      <c r="B37" s="35" t="str">
        <f>IF('Base de Données'!B37&lt;&gt;"",'Base de Données'!B37,"-")</f>
        <v>BOLLO</v>
      </c>
      <c r="C37" s="35" t="str">
        <f>IF('Base de Données'!C37&lt;&gt;"",'Base de Données'!C37,"-")</f>
        <v>René</v>
      </c>
      <c r="D37" s="35" t="str">
        <f>IF('Base de Données'!D37&lt;&gt;"",'Base de Données'!D37,"-")</f>
        <v>1-agent</v>
      </c>
      <c r="E37" s="35" t="str">
        <f>IF('Base de Données'!E37&lt;&gt;"",'Base de Données'!E37,"-")</f>
        <v>Nice</v>
      </c>
      <c r="F37" s="35" t="str">
        <f>IF('Base de Données'!F37&lt;&gt;"",'Base de Données'!F37,"-")</f>
        <v>pièce 107</v>
      </c>
      <c r="G37" s="35">
        <f>IF('Base de Données'!G37&lt;&gt;"",'Base de Données'!G37,"-")</f>
        <v>3568</v>
      </c>
      <c r="H37" s="35">
        <f>IF('Base de Données'!H37&lt;&gt;"",'Base de Données'!H37,"-")</f>
        <v>27357.32</v>
      </c>
      <c r="I37" s="35" t="str">
        <f>IF('Base de Données'!I37&lt;&gt;"",'Base de Données'!I37,"-")</f>
        <v>homme</v>
      </c>
      <c r="J37" s="35">
        <f>IF('Base de Données'!J37&lt;&gt;"",'Base de Données'!J37,"-")</f>
        <v>29869</v>
      </c>
      <c r="K37" s="35">
        <f>IF('Base de Données'!K37&lt;&gt;"",'Base de Données'!K37,"-")</f>
        <v>30</v>
      </c>
      <c r="L37" s="19" t="str">
        <f t="shared" si="0"/>
        <v>homme1-agent</v>
      </c>
      <c r="M37" s="19" t="str">
        <f t="shared" si="1"/>
        <v>homme1-agentNice</v>
      </c>
      <c r="N37" s="32" t="str">
        <f t="shared" si="2"/>
        <v>-</v>
      </c>
      <c r="O37" s="17">
        <f t="shared" si="3"/>
        <v>0</v>
      </c>
      <c r="P37" s="17">
        <f t="shared" si="4"/>
        <v>0</v>
      </c>
      <c r="Q37" s="17" t="str">
        <f t="shared" si="5"/>
        <v>-</v>
      </c>
      <c r="R37" s="19" t="str">
        <f t="shared" si="6"/>
        <v>hommeNice</v>
      </c>
    </row>
    <row r="38" spans="1:18" s="17" customFormat="1" x14ac:dyDescent="0.2">
      <c r="A38" s="35" t="str">
        <f>IF('Base de Données'!A38&lt;&gt;"",'Base de Données'!A38,"-")</f>
        <v>CKCB8576</v>
      </c>
      <c r="B38" s="35" t="str">
        <f>IF('Base de Données'!B38&lt;&gt;"",'Base de Données'!B38,"-")</f>
        <v>BONNAY</v>
      </c>
      <c r="C38" s="35" t="str">
        <f>IF('Base de Données'!C38&lt;&gt;"",'Base de Données'!C38,"-")</f>
        <v>Céline</v>
      </c>
      <c r="D38" s="35" t="str">
        <f>IF('Base de Données'!D38&lt;&gt;"",'Base de Données'!D38,"-")</f>
        <v>1-agent</v>
      </c>
      <c r="E38" s="35" t="str">
        <f>IF('Base de Données'!E38&lt;&gt;"",'Base de Données'!E38,"-")</f>
        <v>Paris</v>
      </c>
      <c r="F38" s="35" t="str">
        <f>IF('Base de Données'!F38&lt;&gt;"",'Base de Données'!F38,"-")</f>
        <v>pièce 35</v>
      </c>
      <c r="G38" s="35">
        <f>IF('Base de Données'!G38&lt;&gt;"",'Base de Données'!G38,"-")</f>
        <v>3214</v>
      </c>
      <c r="H38" s="35">
        <f>IF('Base de Données'!H38&lt;&gt;"",'Base de Données'!H38,"-")</f>
        <v>24914.69</v>
      </c>
      <c r="I38" s="35" t="str">
        <f>IF('Base de Données'!I38&lt;&gt;"",'Base de Données'!I38,"-")</f>
        <v>femme</v>
      </c>
      <c r="J38" s="35">
        <f>IF('Base de Données'!J38&lt;&gt;"",'Base de Données'!J38,"-")</f>
        <v>30220</v>
      </c>
      <c r="K38" s="35">
        <f>IF('Base de Données'!K38&lt;&gt;"",'Base de Données'!K38,"-")</f>
        <v>29</v>
      </c>
      <c r="L38" s="19" t="str">
        <f t="shared" si="0"/>
        <v>femme1-agent</v>
      </c>
      <c r="M38" s="19" t="str">
        <f t="shared" si="1"/>
        <v>femme1-agentParis</v>
      </c>
      <c r="N38" s="32" t="str">
        <f t="shared" si="2"/>
        <v>-</v>
      </c>
      <c r="O38" s="17">
        <f t="shared" si="3"/>
        <v>0</v>
      </c>
      <c r="P38" s="17">
        <f t="shared" si="4"/>
        <v>1</v>
      </c>
      <c r="Q38" s="17" t="str">
        <f t="shared" si="5"/>
        <v>-</v>
      </c>
      <c r="R38" s="19" t="str">
        <f t="shared" si="6"/>
        <v>femmeParis</v>
      </c>
    </row>
    <row r="39" spans="1:18" s="17" customFormat="1" x14ac:dyDescent="0.2">
      <c r="A39" s="35" t="str">
        <f>IF('Base de Données'!A39&lt;&gt;"",'Base de Données'!A39,"-")</f>
        <v>AJDB8746</v>
      </c>
      <c r="B39" s="35" t="str">
        <f>IF('Base de Données'!B39&lt;&gt;"",'Base de Données'!B39,"-")</f>
        <v>BOUCHET</v>
      </c>
      <c r="C39" s="35" t="str">
        <f>IF('Base de Données'!C39&lt;&gt;"",'Base de Données'!C39,"-")</f>
        <v>Audrey</v>
      </c>
      <c r="D39" s="35" t="str">
        <f>IF('Base de Données'!D39&lt;&gt;"",'Base de Données'!D39,"-")</f>
        <v>1-agent</v>
      </c>
      <c r="E39" s="35" t="str">
        <f>IF('Base de Données'!E39&lt;&gt;"",'Base de Données'!E39,"-")</f>
        <v>Paris</v>
      </c>
      <c r="F39" s="35" t="str">
        <f>IF('Base de Données'!F39&lt;&gt;"",'Base de Données'!F39,"-")</f>
        <v>pièce 73</v>
      </c>
      <c r="G39" s="35">
        <f>IF('Base de Données'!G39&lt;&gt;"",'Base de Données'!G39,"-")</f>
        <v>3059</v>
      </c>
      <c r="H39" s="35">
        <f>IF('Base de Données'!H39&lt;&gt;"",'Base de Données'!H39,"-")</f>
        <v>23583.89</v>
      </c>
      <c r="I39" s="35" t="str">
        <f>IF('Base de Données'!I39&lt;&gt;"",'Base de Données'!I39,"-")</f>
        <v>femme</v>
      </c>
      <c r="J39" s="35">
        <f>IF('Base de Données'!J39&lt;&gt;"",'Base de Données'!J39,"-")</f>
        <v>33378</v>
      </c>
      <c r="K39" s="35">
        <f>IF('Base de Données'!K39&lt;&gt;"",'Base de Données'!K39,"-")</f>
        <v>20</v>
      </c>
      <c r="L39" s="19" t="str">
        <f t="shared" si="0"/>
        <v>femme1-agent</v>
      </c>
      <c r="M39" s="19" t="str">
        <f t="shared" si="1"/>
        <v>femme1-agentParis</v>
      </c>
      <c r="N39" s="32" t="str">
        <f t="shared" si="2"/>
        <v>-</v>
      </c>
      <c r="O39" s="17">
        <f t="shared" si="3"/>
        <v>0</v>
      </c>
      <c r="P39" s="17">
        <f t="shared" si="4"/>
        <v>1</v>
      </c>
      <c r="Q39" s="17" t="str">
        <f t="shared" si="5"/>
        <v>-</v>
      </c>
      <c r="R39" s="19" t="str">
        <f t="shared" si="6"/>
        <v>femmeParis</v>
      </c>
    </row>
    <row r="40" spans="1:18" s="17" customFormat="1" x14ac:dyDescent="0.2">
      <c r="A40" s="35" t="str">
        <f>IF('Base de Données'!A40&lt;&gt;"",'Base de Données'!A40,"-")</f>
        <v>MISB6160</v>
      </c>
      <c r="B40" s="35" t="str">
        <f>IF('Base de Données'!B40&lt;&gt;"",'Base de Données'!B40,"-")</f>
        <v>BOUCHET</v>
      </c>
      <c r="C40" s="35" t="str">
        <f>IF('Base de Données'!C40&lt;&gt;"",'Base de Données'!C40,"-")</f>
        <v>Micheline</v>
      </c>
      <c r="D40" s="35" t="str">
        <f>IF('Base de Données'!D40&lt;&gt;"",'Base de Données'!D40,"-")</f>
        <v>2-maitrise</v>
      </c>
      <c r="E40" s="35" t="str">
        <f>IF('Base de Données'!E40&lt;&gt;"",'Base de Données'!E40,"-")</f>
        <v>Paris</v>
      </c>
      <c r="F40" s="35" t="str">
        <f>IF('Base de Données'!F40&lt;&gt;"",'Base de Données'!F40,"-")</f>
        <v>pièce 64</v>
      </c>
      <c r="G40" s="35">
        <f>IF('Base de Données'!G40&lt;&gt;"",'Base de Données'!G40,"-")</f>
        <v>3170</v>
      </c>
      <c r="H40" s="35">
        <f>IF('Base de Données'!H40&lt;&gt;"",'Base de Données'!H40,"-")</f>
        <v>30439.98</v>
      </c>
      <c r="I40" s="35" t="str">
        <f>IF('Base de Données'!I40&lt;&gt;"",'Base de Données'!I40,"-")</f>
        <v>femme</v>
      </c>
      <c r="J40" s="35">
        <f>IF('Base de Données'!J40&lt;&gt;"",'Base de Données'!J40,"-")</f>
        <v>24825</v>
      </c>
      <c r="K40" s="35">
        <f>IF('Base de Données'!K40&lt;&gt;"",'Base de Données'!K40,"-")</f>
        <v>44</v>
      </c>
      <c r="L40" s="19" t="str">
        <f t="shared" si="0"/>
        <v>femme2-maitrise</v>
      </c>
      <c r="M40" s="19" t="str">
        <f t="shared" si="1"/>
        <v>femme2-maitriseParis</v>
      </c>
      <c r="N40" s="32" t="str">
        <f t="shared" si="2"/>
        <v>-</v>
      </c>
      <c r="O40" s="17">
        <f t="shared" si="3"/>
        <v>0</v>
      </c>
      <c r="P40" s="17">
        <f t="shared" si="4"/>
        <v>0</v>
      </c>
      <c r="Q40" s="17">
        <f t="shared" si="5"/>
        <v>30439.98</v>
      </c>
      <c r="R40" s="19" t="str">
        <f t="shared" si="6"/>
        <v>femmeParis</v>
      </c>
    </row>
    <row r="41" spans="1:18" s="17" customFormat="1" x14ac:dyDescent="0.2">
      <c r="A41" s="35" t="str">
        <f>IF('Base de Données'!A41&lt;&gt;"",'Base de Données'!A41,"-")</f>
        <v>OKVB8647</v>
      </c>
      <c r="B41" s="35" t="str">
        <f>IF('Base de Données'!B41&lt;&gt;"",'Base de Données'!B41,"-")</f>
        <v>BOUDART</v>
      </c>
      <c r="C41" s="35" t="str">
        <f>IF('Base de Données'!C41&lt;&gt;"",'Base de Données'!C41,"-")</f>
        <v>Orianne</v>
      </c>
      <c r="D41" s="35" t="str">
        <f>IF('Base de Données'!D41&lt;&gt;"",'Base de Données'!D41,"-")</f>
        <v>3-cadre</v>
      </c>
      <c r="E41" s="35" t="str">
        <f>IF('Base de Données'!E41&lt;&gt;"",'Base de Données'!E41,"-")</f>
        <v>Paris</v>
      </c>
      <c r="F41" s="35" t="str">
        <f>IF('Base de Données'!F41&lt;&gt;"",'Base de Données'!F41,"-")</f>
        <v>pièce SEC</v>
      </c>
      <c r="G41" s="35">
        <f>IF('Base de Données'!G41&lt;&gt;"",'Base de Données'!G41,"-")</f>
        <v>3586</v>
      </c>
      <c r="H41" s="35">
        <f>IF('Base de Données'!H41&lt;&gt;"",'Base de Données'!H41,"-")</f>
        <v>36774.800000000003</v>
      </c>
      <c r="I41" s="35" t="str">
        <f>IF('Base de Données'!I41&lt;&gt;"",'Base de Données'!I41,"-")</f>
        <v>femme</v>
      </c>
      <c r="J41" s="35">
        <f>IF('Base de Données'!J41&lt;&gt;"",'Base de Données'!J41,"-")</f>
        <v>31559</v>
      </c>
      <c r="K41" s="35">
        <f>IF('Base de Données'!K41&lt;&gt;"",'Base de Données'!K41,"-")</f>
        <v>25</v>
      </c>
      <c r="L41" s="19" t="str">
        <f t="shared" si="0"/>
        <v>femme3-cadre</v>
      </c>
      <c r="M41" s="19" t="str">
        <f t="shared" si="1"/>
        <v>femme3-cadreParis</v>
      </c>
      <c r="N41" s="32" t="str">
        <f t="shared" si="2"/>
        <v>-</v>
      </c>
      <c r="O41" s="17">
        <f t="shared" si="3"/>
        <v>1</v>
      </c>
      <c r="P41" s="17">
        <f t="shared" si="4"/>
        <v>0</v>
      </c>
      <c r="Q41" s="17">
        <f t="shared" si="5"/>
        <v>36774.800000000003</v>
      </c>
      <c r="R41" s="19" t="str">
        <f t="shared" si="6"/>
        <v>femmeParis</v>
      </c>
    </row>
    <row r="42" spans="1:18" s="17" customFormat="1" x14ac:dyDescent="0.2">
      <c r="A42" s="35" t="str">
        <f>IF('Base de Données'!A42&lt;&gt;"",'Base de Données'!A42,"-")</f>
        <v>PMFB7433</v>
      </c>
      <c r="B42" s="35" t="str">
        <f>IF('Base de Données'!B42&lt;&gt;"",'Base de Données'!B42,"-")</f>
        <v>BOULLICAUD</v>
      </c>
      <c r="C42" s="35" t="str">
        <f>IF('Base de Données'!C42&lt;&gt;"",'Base de Données'!C42,"-")</f>
        <v>Paul</v>
      </c>
      <c r="D42" s="35" t="str">
        <f>IF('Base de Données'!D42&lt;&gt;"",'Base de Données'!D42,"-")</f>
        <v>3-cadre</v>
      </c>
      <c r="E42" s="35" t="str">
        <f>IF('Base de Données'!E42&lt;&gt;"",'Base de Données'!E42,"-")</f>
        <v>Nice</v>
      </c>
      <c r="F42" s="35" t="str">
        <f>IF('Base de Données'!F42&lt;&gt;"",'Base de Données'!F42,"-")</f>
        <v>pièce 73</v>
      </c>
      <c r="G42" s="35">
        <f>IF('Base de Données'!G42&lt;&gt;"",'Base de Données'!G42,"-")</f>
        <v>3095</v>
      </c>
      <c r="H42" s="35">
        <f>IF('Base de Données'!H42&lt;&gt;"",'Base de Données'!H42,"-")</f>
        <v>49118.3</v>
      </c>
      <c r="I42" s="35" t="str">
        <f>IF('Base de Données'!I42&lt;&gt;"",'Base de Données'!I42,"-")</f>
        <v>homme</v>
      </c>
      <c r="J42" s="35">
        <f>IF('Base de Données'!J42&lt;&gt;"",'Base de Données'!J42,"-")</f>
        <v>30617</v>
      </c>
      <c r="K42" s="35">
        <f>IF('Base de Données'!K42&lt;&gt;"",'Base de Données'!K42,"-")</f>
        <v>28</v>
      </c>
      <c r="L42" s="19" t="str">
        <f t="shared" si="0"/>
        <v>homme3-cadre</v>
      </c>
      <c r="M42" s="19" t="str">
        <f t="shared" si="1"/>
        <v>homme3-cadreNice</v>
      </c>
      <c r="N42" s="32" t="str">
        <f t="shared" si="2"/>
        <v>-</v>
      </c>
      <c r="O42" s="17">
        <f t="shared" si="3"/>
        <v>0</v>
      </c>
      <c r="P42" s="17">
        <f t="shared" si="4"/>
        <v>0</v>
      </c>
      <c r="Q42" s="17">
        <f t="shared" si="5"/>
        <v>49118.3</v>
      </c>
      <c r="R42" s="19" t="str">
        <f t="shared" si="6"/>
        <v>hommeNice</v>
      </c>
    </row>
    <row r="43" spans="1:18" s="17" customFormat="1" x14ac:dyDescent="0.2">
      <c r="A43" s="35" t="str">
        <f>IF('Base de Données'!A43&lt;&gt;"",'Base de Données'!A43,"-")</f>
        <v>JANB6264</v>
      </c>
      <c r="B43" s="35" t="str">
        <f>IF('Base de Données'!B43&lt;&gt;"",'Base de Données'!B43,"-")</f>
        <v>BOUN</v>
      </c>
      <c r="C43" s="35" t="str">
        <f>IF('Base de Données'!C43&lt;&gt;"",'Base de Données'!C43,"-")</f>
        <v>Jeanine</v>
      </c>
      <c r="D43" s="35" t="str">
        <f>IF('Base de Données'!D43&lt;&gt;"",'Base de Données'!D43,"-")</f>
        <v>1-agent</v>
      </c>
      <c r="E43" s="35" t="str">
        <f>IF('Base de Données'!E43&lt;&gt;"",'Base de Données'!E43,"-")</f>
        <v>Nice</v>
      </c>
      <c r="F43" s="35" t="str">
        <f>IF('Base de Données'!F43&lt;&gt;"",'Base de Données'!F43,"-")</f>
        <v>pièce 64</v>
      </c>
      <c r="G43" s="35">
        <f>IF('Base de Données'!G43&lt;&gt;"",'Base de Données'!G43,"-")</f>
        <v>3080</v>
      </c>
      <c r="H43" s="35">
        <f>IF('Base de Données'!H43&lt;&gt;"",'Base de Données'!H43,"-")</f>
        <v>22626.29</v>
      </c>
      <c r="I43" s="35" t="str">
        <f>IF('Base de Données'!I43&lt;&gt;"",'Base de Données'!I43,"-")</f>
        <v>femme</v>
      </c>
      <c r="J43" s="35">
        <f>IF('Base de Données'!J43&lt;&gt;"",'Base de Données'!J43,"-")</f>
        <v>26666</v>
      </c>
      <c r="K43" s="35">
        <f>IF('Base de Données'!K43&lt;&gt;"",'Base de Données'!K43,"-")</f>
        <v>38</v>
      </c>
      <c r="L43" s="19" t="str">
        <f t="shared" si="0"/>
        <v>femme1-agent</v>
      </c>
      <c r="M43" s="19" t="str">
        <f t="shared" si="1"/>
        <v>femme1-agentNice</v>
      </c>
      <c r="N43" s="32" t="str">
        <f t="shared" si="2"/>
        <v>-</v>
      </c>
      <c r="O43" s="17">
        <f t="shared" si="3"/>
        <v>0</v>
      </c>
      <c r="P43" s="17">
        <f t="shared" si="4"/>
        <v>1</v>
      </c>
      <c r="Q43" s="17" t="str">
        <f t="shared" si="5"/>
        <v>-</v>
      </c>
      <c r="R43" s="19" t="str">
        <f t="shared" si="6"/>
        <v>femmeNice</v>
      </c>
    </row>
    <row r="44" spans="1:18" s="17" customFormat="1" x14ac:dyDescent="0.2">
      <c r="A44" s="35" t="str">
        <f>IF('Base de Données'!A44&lt;&gt;"",'Base de Données'!A44,"-")</f>
        <v>FJOB6070</v>
      </c>
      <c r="B44" s="35" t="str">
        <f>IF('Base de Données'!B44&lt;&gt;"",'Base de Données'!B44,"-")</f>
        <v>BOUSLAH</v>
      </c>
      <c r="C44" s="35" t="str">
        <f>IF('Base de Données'!C44&lt;&gt;"",'Base de Données'!C44,"-")</f>
        <v>Fabien</v>
      </c>
      <c r="D44" s="35" t="str">
        <f>IF('Base de Données'!D44&lt;&gt;"",'Base de Données'!D44,"-")</f>
        <v>2-maitrise</v>
      </c>
      <c r="E44" s="35" t="str">
        <f>IF('Base de Données'!E44&lt;&gt;"",'Base de Données'!E44,"-")</f>
        <v>Nice</v>
      </c>
      <c r="F44" s="35" t="str">
        <f>IF('Base de Données'!F44&lt;&gt;"",'Base de Données'!F44,"-")</f>
        <v>pièce 216</v>
      </c>
      <c r="G44" s="35">
        <f>IF('Base de Données'!G44&lt;&gt;"",'Base de Données'!G44,"-")</f>
        <v>3111</v>
      </c>
      <c r="H44" s="35">
        <f>IF('Base de Données'!H44&lt;&gt;"",'Base de Données'!H44,"-")</f>
        <v>37725.519999999997</v>
      </c>
      <c r="I44" s="35" t="str">
        <f>IF('Base de Données'!I44&lt;&gt;"",'Base de Données'!I44,"-")</f>
        <v>homme</v>
      </c>
      <c r="J44" s="35">
        <f>IF('Base de Données'!J44&lt;&gt;"",'Base de Données'!J44,"-")</f>
        <v>24240</v>
      </c>
      <c r="K44" s="35">
        <f>IF('Base de Données'!K44&lt;&gt;"",'Base de Données'!K44,"-")</f>
        <v>45</v>
      </c>
      <c r="L44" s="19" t="str">
        <f t="shared" si="0"/>
        <v>homme2-maitrise</v>
      </c>
      <c r="M44" s="19" t="str">
        <f t="shared" si="1"/>
        <v>homme2-maitriseNice</v>
      </c>
      <c r="N44" s="32" t="str">
        <f t="shared" si="2"/>
        <v>-</v>
      </c>
      <c r="O44" s="17">
        <f t="shared" si="3"/>
        <v>0</v>
      </c>
      <c r="P44" s="17">
        <f t="shared" si="4"/>
        <v>0</v>
      </c>
      <c r="Q44" s="17">
        <f t="shared" si="5"/>
        <v>37725.519999999997</v>
      </c>
      <c r="R44" s="19" t="str">
        <f t="shared" si="6"/>
        <v>hommeNice</v>
      </c>
    </row>
    <row r="45" spans="1:18" s="17" customFormat="1" x14ac:dyDescent="0.2">
      <c r="A45" s="35" t="str">
        <f>IF('Base de Données'!A45&lt;&gt;"",'Base de Données'!A45,"-")</f>
        <v>GDMB5034</v>
      </c>
      <c r="B45" s="35" t="str">
        <f>IF('Base de Données'!B45&lt;&gt;"",'Base de Données'!B45,"-")</f>
        <v>BOUZCKAR</v>
      </c>
      <c r="C45" s="35" t="str">
        <f>IF('Base de Données'!C45&lt;&gt;"",'Base de Données'!C45,"-")</f>
        <v>Ghislaine</v>
      </c>
      <c r="D45" s="35" t="str">
        <f>IF('Base de Données'!D45&lt;&gt;"",'Base de Données'!D45,"-")</f>
        <v>4-cadre supérieur</v>
      </c>
      <c r="E45" s="35" t="str">
        <f>IF('Base de Données'!E45&lt;&gt;"",'Base de Données'!E45,"-")</f>
        <v>Nice</v>
      </c>
      <c r="F45" s="35" t="str">
        <f>IF('Base de Données'!F45&lt;&gt;"",'Base de Données'!F45,"-")</f>
        <v>pièce 35</v>
      </c>
      <c r="G45" s="35">
        <f>IF('Base de Données'!G45&lt;&gt;"",'Base de Données'!G45,"-")</f>
        <v>3801</v>
      </c>
      <c r="H45" s="35">
        <f>IF('Base de Données'!H45&lt;&gt;"",'Base de Données'!H45,"-")</f>
        <v>95523.81</v>
      </c>
      <c r="I45" s="35" t="str">
        <f>IF('Base de Données'!I45&lt;&gt;"",'Base de Données'!I45,"-")</f>
        <v>femme</v>
      </c>
      <c r="J45" s="35">
        <f>IF('Base de Données'!J45&lt;&gt;"",'Base de Données'!J45,"-")</f>
        <v>20662</v>
      </c>
      <c r="K45" s="35">
        <f>IF('Base de Données'!K45&lt;&gt;"",'Base de Données'!K45,"-")</f>
        <v>55</v>
      </c>
      <c r="L45" s="19" t="str">
        <f t="shared" si="0"/>
        <v>femme4-cadre supérieur</v>
      </c>
      <c r="M45" s="19" t="str">
        <f t="shared" si="1"/>
        <v>femme4-cadre supérieurNice</v>
      </c>
      <c r="N45" s="32">
        <f t="shared" si="2"/>
        <v>20662</v>
      </c>
      <c r="O45" s="17">
        <f t="shared" si="3"/>
        <v>1</v>
      </c>
      <c r="P45" s="17">
        <f t="shared" si="4"/>
        <v>0</v>
      </c>
      <c r="Q45" s="17">
        <f t="shared" si="5"/>
        <v>95523.81</v>
      </c>
      <c r="R45" s="19" t="str">
        <f t="shared" si="6"/>
        <v>femmeNice</v>
      </c>
    </row>
    <row r="46" spans="1:18" s="17" customFormat="1" x14ac:dyDescent="0.2">
      <c r="A46" s="35" t="str">
        <f>IF('Base de Données'!A46&lt;&gt;"",'Base de Données'!A46,"-")</f>
        <v>GTAB6410</v>
      </c>
      <c r="B46" s="35" t="str">
        <f>IF('Base de Données'!B46&lt;&gt;"",'Base de Données'!B46,"-")</f>
        <v>BOVERO</v>
      </c>
      <c r="C46" s="35" t="str">
        <f>IF('Base de Données'!C46&lt;&gt;"",'Base de Données'!C46,"-")</f>
        <v>Gilbert</v>
      </c>
      <c r="D46" s="35" t="str">
        <f>IF('Base de Données'!D46&lt;&gt;"",'Base de Données'!D46,"-")</f>
        <v>2-maitrise</v>
      </c>
      <c r="E46" s="35" t="str">
        <f>IF('Base de Données'!E46&lt;&gt;"",'Base de Données'!E46,"-")</f>
        <v>Nice</v>
      </c>
      <c r="F46" s="35" t="str">
        <f>IF('Base de Données'!F46&lt;&gt;"",'Base de Données'!F46,"-")</f>
        <v>pièce 80</v>
      </c>
      <c r="G46" s="35">
        <f>IF('Base de Données'!G46&lt;&gt;"",'Base de Données'!G46,"-")</f>
        <v>3456</v>
      </c>
      <c r="H46" s="35">
        <f>IF('Base de Données'!H46&lt;&gt;"",'Base de Données'!H46,"-")</f>
        <v>35972.26</v>
      </c>
      <c r="I46" s="35" t="str">
        <f>IF('Base de Données'!I46&lt;&gt;"",'Base de Données'!I46,"-")</f>
        <v>homme</v>
      </c>
      <c r="J46" s="35">
        <f>IF('Base de Données'!J46&lt;&gt;"",'Base de Données'!J46,"-")</f>
        <v>24801</v>
      </c>
      <c r="K46" s="35">
        <f>IF('Base de Données'!K46&lt;&gt;"",'Base de Données'!K46,"-")</f>
        <v>44</v>
      </c>
      <c r="L46" s="19" t="str">
        <f t="shared" si="0"/>
        <v>homme2-maitrise</v>
      </c>
      <c r="M46" s="19" t="str">
        <f t="shared" si="1"/>
        <v>homme2-maitriseNice</v>
      </c>
      <c r="N46" s="32" t="str">
        <f t="shared" si="2"/>
        <v>-</v>
      </c>
      <c r="O46" s="17">
        <f t="shared" si="3"/>
        <v>0</v>
      </c>
      <c r="P46" s="17">
        <f t="shared" si="4"/>
        <v>0</v>
      </c>
      <c r="Q46" s="17">
        <f t="shared" si="5"/>
        <v>35972.26</v>
      </c>
      <c r="R46" s="19" t="str">
        <f t="shared" si="6"/>
        <v>hommeNice</v>
      </c>
    </row>
    <row r="47" spans="1:18" s="17" customFormat="1" x14ac:dyDescent="0.2">
      <c r="A47" s="35" t="str">
        <f>IF('Base de Données'!A47&lt;&gt;"",'Base de Données'!A47,"-")</f>
        <v>CGIB8632</v>
      </c>
      <c r="B47" s="35" t="str">
        <f>IF('Base de Données'!B47&lt;&gt;"",'Base de Données'!B47,"-")</f>
        <v>BRELEUR</v>
      </c>
      <c r="C47" s="35" t="str">
        <f>IF('Base de Données'!C47&lt;&gt;"",'Base de Données'!C47,"-")</f>
        <v>Christophe</v>
      </c>
      <c r="D47" s="35" t="str">
        <f>IF('Base de Données'!D47&lt;&gt;"",'Base de Données'!D47,"-")</f>
        <v>3-cadre</v>
      </c>
      <c r="E47" s="35" t="str">
        <f>IF('Base de Données'!E47&lt;&gt;"",'Base de Données'!E47,"-")</f>
        <v>Nice</v>
      </c>
      <c r="F47" s="35" t="str">
        <f>IF('Base de Données'!F47&lt;&gt;"",'Base de Données'!F47,"-")</f>
        <v>pièce 80</v>
      </c>
      <c r="G47" s="35">
        <f>IF('Base de Données'!G47&lt;&gt;"",'Base de Données'!G47,"-")</f>
        <v>3002</v>
      </c>
      <c r="H47" s="35">
        <f>IF('Base de Données'!H47&lt;&gt;"",'Base de Données'!H47,"-")</f>
        <v>62430.96</v>
      </c>
      <c r="I47" s="35" t="str">
        <f>IF('Base de Données'!I47&lt;&gt;"",'Base de Données'!I47,"-")</f>
        <v>homme</v>
      </c>
      <c r="J47" s="35">
        <f>IF('Base de Données'!J47&lt;&gt;"",'Base de Données'!J47,"-")</f>
        <v>31405</v>
      </c>
      <c r="K47" s="35">
        <f>IF('Base de Données'!K47&lt;&gt;"",'Base de Données'!K47,"-")</f>
        <v>26</v>
      </c>
      <c r="L47" s="19" t="str">
        <f t="shared" si="0"/>
        <v>homme3-cadre</v>
      </c>
      <c r="M47" s="19" t="str">
        <f t="shared" si="1"/>
        <v>homme3-cadreNice</v>
      </c>
      <c r="N47" s="32" t="str">
        <f t="shared" si="2"/>
        <v>-</v>
      </c>
      <c r="O47" s="17">
        <f t="shared" si="3"/>
        <v>0</v>
      </c>
      <c r="P47" s="17">
        <f t="shared" si="4"/>
        <v>0</v>
      </c>
      <c r="Q47" s="17">
        <f t="shared" si="5"/>
        <v>62430.96</v>
      </c>
      <c r="R47" s="19" t="str">
        <f t="shared" si="6"/>
        <v>hommeNice</v>
      </c>
    </row>
    <row r="48" spans="1:18" s="17" customFormat="1" x14ac:dyDescent="0.2">
      <c r="A48" s="35" t="str">
        <f>IF('Base de Données'!A48&lt;&gt;"",'Base de Données'!A48,"-")</f>
        <v>GBCB6754</v>
      </c>
      <c r="B48" s="35" t="str">
        <f>IF('Base de Données'!B48&lt;&gt;"",'Base de Données'!B48,"-")</f>
        <v>BRON</v>
      </c>
      <c r="C48" s="35" t="str">
        <f>IF('Base de Données'!C48&lt;&gt;"",'Base de Données'!C48,"-")</f>
        <v>Geneviève</v>
      </c>
      <c r="D48" s="35" t="str">
        <f>IF('Base de Données'!D48&lt;&gt;"",'Base de Données'!D48,"-")</f>
        <v>1-agent</v>
      </c>
      <c r="E48" s="35" t="str">
        <f>IF('Base de Données'!E48&lt;&gt;"",'Base de Données'!E48,"-")</f>
        <v>Nice</v>
      </c>
      <c r="F48" s="35" t="str">
        <f>IF('Base de Données'!F48&lt;&gt;"",'Base de Données'!F48,"-")</f>
        <v>pièce 64</v>
      </c>
      <c r="G48" s="35">
        <f>IF('Base de Données'!G48&lt;&gt;"",'Base de Données'!G48,"-")</f>
        <v>3009</v>
      </c>
      <c r="H48" s="35">
        <f>IF('Base de Données'!H48&lt;&gt;"",'Base de Données'!H48,"-")</f>
        <v>22602.639999999999</v>
      </c>
      <c r="I48" s="35" t="str">
        <f>IF('Base de Données'!I48&lt;&gt;"",'Base de Données'!I48,"-")</f>
        <v>femme</v>
      </c>
      <c r="J48" s="35">
        <f>IF('Base de Données'!J48&lt;&gt;"",'Base de Données'!J48,"-")</f>
        <v>26366</v>
      </c>
      <c r="K48" s="35">
        <f>IF('Base de Données'!K48&lt;&gt;"",'Base de Données'!K48,"-")</f>
        <v>39</v>
      </c>
      <c r="L48" s="19" t="str">
        <f t="shared" si="0"/>
        <v>femme1-agent</v>
      </c>
      <c r="M48" s="19" t="str">
        <f t="shared" si="1"/>
        <v>femme1-agentNice</v>
      </c>
      <c r="N48" s="32" t="str">
        <f t="shared" si="2"/>
        <v>-</v>
      </c>
      <c r="O48" s="17">
        <f t="shared" si="3"/>
        <v>0</v>
      </c>
      <c r="P48" s="17">
        <f t="shared" si="4"/>
        <v>1</v>
      </c>
      <c r="Q48" s="17" t="str">
        <f t="shared" si="5"/>
        <v>-</v>
      </c>
      <c r="R48" s="19" t="str">
        <f t="shared" si="6"/>
        <v>femmeNice</v>
      </c>
    </row>
    <row r="49" spans="1:18" s="17" customFormat="1" x14ac:dyDescent="0.2">
      <c r="A49" s="35" t="str">
        <f>IF('Base de Données'!A49&lt;&gt;"",'Base de Données'!A49,"-")</f>
        <v>MPNB8133</v>
      </c>
      <c r="B49" s="35" t="str">
        <f>IF('Base de Données'!B49&lt;&gt;"",'Base de Données'!B49,"-")</f>
        <v>BRUNET</v>
      </c>
      <c r="C49" s="35" t="str">
        <f>IF('Base de Données'!C49&lt;&gt;"",'Base de Données'!C49,"-")</f>
        <v>Murielle</v>
      </c>
      <c r="D49" s="35" t="str">
        <f>IF('Base de Données'!D49&lt;&gt;"",'Base de Données'!D49,"-")</f>
        <v>1-agent</v>
      </c>
      <c r="E49" s="35" t="str">
        <f>IF('Base de Données'!E49&lt;&gt;"",'Base de Données'!E49,"-")</f>
        <v>Nice</v>
      </c>
      <c r="F49" s="35" t="str">
        <f>IF('Base de Données'!F49&lt;&gt;"",'Base de Données'!F49,"-")</f>
        <v>pièce 131</v>
      </c>
      <c r="G49" s="35">
        <f>IF('Base de Données'!G49&lt;&gt;"",'Base de Données'!G49,"-")</f>
        <v>3715</v>
      </c>
      <c r="H49" s="35">
        <f>IF('Base de Données'!H49&lt;&gt;"",'Base de Données'!H49,"-")</f>
        <v>27134.080000000002</v>
      </c>
      <c r="I49" s="35" t="str">
        <f>IF('Base de Données'!I49&lt;&gt;"",'Base de Données'!I49,"-")</f>
        <v>femme</v>
      </c>
      <c r="J49" s="35">
        <f>IF('Base de Données'!J49&lt;&gt;"",'Base de Données'!J49,"-")</f>
        <v>33156</v>
      </c>
      <c r="K49" s="35">
        <f>IF('Base de Données'!K49&lt;&gt;"",'Base de Données'!K49,"-")</f>
        <v>21</v>
      </c>
      <c r="L49" s="19" t="str">
        <f t="shared" si="0"/>
        <v>femme1-agent</v>
      </c>
      <c r="M49" s="19" t="str">
        <f t="shared" si="1"/>
        <v>femme1-agentNice</v>
      </c>
      <c r="N49" s="32" t="str">
        <f t="shared" si="2"/>
        <v>-</v>
      </c>
      <c r="O49" s="17">
        <f t="shared" si="3"/>
        <v>0</v>
      </c>
      <c r="P49" s="17">
        <f t="shared" si="4"/>
        <v>0</v>
      </c>
      <c r="Q49" s="17" t="str">
        <f t="shared" si="5"/>
        <v>-</v>
      </c>
      <c r="R49" s="19" t="str">
        <f t="shared" si="6"/>
        <v>femmeNice</v>
      </c>
    </row>
    <row r="50" spans="1:18" s="17" customFormat="1" x14ac:dyDescent="0.2">
      <c r="A50" s="35" t="str">
        <f>IF('Base de Données'!A50&lt;&gt;"",'Base de Données'!A50,"-")</f>
        <v>MCAB7007</v>
      </c>
      <c r="B50" s="35" t="str">
        <f>IF('Base de Données'!B50&lt;&gt;"",'Base de Données'!B50,"-")</f>
        <v>BSIRI</v>
      </c>
      <c r="C50" s="35" t="str">
        <f>IF('Base de Données'!C50&lt;&gt;"",'Base de Données'!C50,"-")</f>
        <v>Marie-Rose</v>
      </c>
      <c r="D50" s="35" t="str">
        <f>IF('Base de Données'!D50&lt;&gt;"",'Base de Données'!D50,"-")</f>
        <v>1-agent</v>
      </c>
      <c r="E50" s="35" t="str">
        <f>IF('Base de Données'!E50&lt;&gt;"",'Base de Données'!E50,"-")</f>
        <v>Paris</v>
      </c>
      <c r="F50" s="35" t="str">
        <f>IF('Base de Données'!F50&lt;&gt;"",'Base de Données'!F50,"-")</f>
        <v>pièce 67</v>
      </c>
      <c r="G50" s="35">
        <f>IF('Base de Données'!G50&lt;&gt;"",'Base de Données'!G50,"-")</f>
        <v>3769</v>
      </c>
      <c r="H50" s="35">
        <f>IF('Base de Données'!H50&lt;&gt;"",'Base de Données'!H50,"-")</f>
        <v>27338.66</v>
      </c>
      <c r="I50" s="35" t="str">
        <f>IF('Base de Données'!I50&lt;&gt;"",'Base de Données'!I50,"-")</f>
        <v>femme</v>
      </c>
      <c r="J50" s="35">
        <f>IF('Base de Données'!J50&lt;&gt;"",'Base de Données'!J50,"-")</f>
        <v>30194</v>
      </c>
      <c r="K50" s="35">
        <f>IF('Base de Données'!K50&lt;&gt;"",'Base de Données'!K50,"-")</f>
        <v>29</v>
      </c>
      <c r="L50" s="19" t="str">
        <f t="shared" si="0"/>
        <v>femme1-agent</v>
      </c>
      <c r="M50" s="19" t="str">
        <f t="shared" si="1"/>
        <v>femme1-agentParis</v>
      </c>
      <c r="N50" s="32" t="str">
        <f t="shared" si="2"/>
        <v>-</v>
      </c>
      <c r="O50" s="17">
        <f t="shared" si="3"/>
        <v>0</v>
      </c>
      <c r="P50" s="17">
        <f t="shared" si="4"/>
        <v>0</v>
      </c>
      <c r="Q50" s="17" t="str">
        <f t="shared" si="5"/>
        <v>-</v>
      </c>
      <c r="R50" s="19" t="str">
        <f t="shared" si="6"/>
        <v>femmeParis</v>
      </c>
    </row>
    <row r="51" spans="1:18" s="17" customFormat="1" x14ac:dyDescent="0.2">
      <c r="A51" s="35" t="str">
        <f>IF('Base de Données'!A51&lt;&gt;"",'Base de Données'!A51,"-")</f>
        <v>MRVC6701</v>
      </c>
      <c r="B51" s="35" t="str">
        <f>IF('Base de Données'!B51&lt;&gt;"",'Base de Données'!B51,"-")</f>
        <v>CAILLOT</v>
      </c>
      <c r="C51" s="35" t="str">
        <f>IF('Base de Données'!C51&lt;&gt;"",'Base de Données'!C51,"-")</f>
        <v>Martine</v>
      </c>
      <c r="D51" s="35" t="str">
        <f>IF('Base de Données'!D51&lt;&gt;"",'Base de Données'!D51,"-")</f>
        <v>1-agent</v>
      </c>
      <c r="E51" s="35" t="str">
        <f>IF('Base de Données'!E51&lt;&gt;"",'Base de Données'!E51,"-")</f>
        <v>Nice</v>
      </c>
      <c r="F51" s="35" t="str">
        <f>IF('Base de Données'!F51&lt;&gt;"",'Base de Données'!F51,"-")</f>
        <v>pièce 73</v>
      </c>
      <c r="G51" s="35">
        <f>IF('Base de Données'!G51&lt;&gt;"",'Base de Données'!G51,"-")</f>
        <v>3021</v>
      </c>
      <c r="H51" s="35">
        <f>IF('Base de Données'!H51&lt;&gt;"",'Base de Données'!H51,"-")</f>
        <v>20026.02</v>
      </c>
      <c r="I51" s="35" t="str">
        <f>IF('Base de Données'!I51&lt;&gt;"",'Base de Données'!I51,"-")</f>
        <v>femme</v>
      </c>
      <c r="J51" s="35">
        <f>IF('Base de Données'!J51&lt;&gt;"",'Base de Données'!J51,"-")</f>
        <v>23397</v>
      </c>
      <c r="K51" s="35">
        <f>IF('Base de Données'!K51&lt;&gt;"",'Base de Données'!K51,"-")</f>
        <v>47</v>
      </c>
      <c r="L51" s="19" t="str">
        <f t="shared" si="0"/>
        <v>femme1-agent</v>
      </c>
      <c r="M51" s="19" t="str">
        <f t="shared" si="1"/>
        <v>femme1-agentNice</v>
      </c>
      <c r="N51" s="32" t="str">
        <f t="shared" si="2"/>
        <v>-</v>
      </c>
      <c r="O51" s="17">
        <f t="shared" si="3"/>
        <v>0</v>
      </c>
      <c r="P51" s="17">
        <f t="shared" si="4"/>
        <v>1</v>
      </c>
      <c r="Q51" s="17" t="str">
        <f t="shared" si="5"/>
        <v>-</v>
      </c>
      <c r="R51" s="19" t="str">
        <f t="shared" si="6"/>
        <v>femmeNice</v>
      </c>
    </row>
    <row r="52" spans="1:18" s="17" customFormat="1" x14ac:dyDescent="0.2">
      <c r="A52" s="35" t="str">
        <f>IF('Base de Données'!A52&lt;&gt;"",'Base de Données'!A52,"-")</f>
        <v>CRSC7607</v>
      </c>
      <c r="B52" s="35" t="str">
        <f>IF('Base de Données'!B52&lt;&gt;"",'Base de Données'!B52,"-")</f>
        <v>CALVET</v>
      </c>
      <c r="C52" s="35" t="str">
        <f>IF('Base de Données'!C52&lt;&gt;"",'Base de Données'!C52,"-")</f>
        <v>Chrystel</v>
      </c>
      <c r="D52" s="35" t="str">
        <f>IF('Base de Données'!D52&lt;&gt;"",'Base de Données'!D52,"-")</f>
        <v>1-agent</v>
      </c>
      <c r="E52" s="35" t="str">
        <f>IF('Base de Données'!E52&lt;&gt;"",'Base de Données'!E52,"-")</f>
        <v>Nice</v>
      </c>
      <c r="F52" s="35" t="str">
        <f>IF('Base de Données'!F52&lt;&gt;"",'Base de Données'!F52,"-")</f>
        <v>pièce 80</v>
      </c>
      <c r="G52" s="35">
        <f>IF('Base de Données'!G52&lt;&gt;"",'Base de Données'!G52,"-")</f>
        <v>3666</v>
      </c>
      <c r="H52" s="35">
        <f>IF('Base de Données'!H52&lt;&gt;"",'Base de Données'!H52,"-")</f>
        <v>28145.05</v>
      </c>
      <c r="I52" s="35" t="str">
        <f>IF('Base de Données'!I52&lt;&gt;"",'Base de Données'!I52,"-")</f>
        <v>femme</v>
      </c>
      <c r="J52" s="35">
        <f>IF('Base de Données'!J52&lt;&gt;"",'Base de Données'!J52,"-")</f>
        <v>30407</v>
      </c>
      <c r="K52" s="35">
        <f>IF('Base de Données'!K52&lt;&gt;"",'Base de Données'!K52,"-")</f>
        <v>28</v>
      </c>
      <c r="L52" s="19" t="str">
        <f t="shared" si="0"/>
        <v>femme1-agent</v>
      </c>
      <c r="M52" s="19" t="str">
        <f t="shared" si="1"/>
        <v>femme1-agentNice</v>
      </c>
      <c r="N52" s="32" t="str">
        <f t="shared" si="2"/>
        <v>-</v>
      </c>
      <c r="O52" s="17">
        <f t="shared" si="3"/>
        <v>0</v>
      </c>
      <c r="P52" s="17">
        <f t="shared" si="4"/>
        <v>0</v>
      </c>
      <c r="Q52" s="17" t="str">
        <f t="shared" si="5"/>
        <v>-</v>
      </c>
      <c r="R52" s="19" t="str">
        <f t="shared" si="6"/>
        <v>femmeNice</v>
      </c>
    </row>
    <row r="53" spans="1:18" s="17" customFormat="1" x14ac:dyDescent="0.2">
      <c r="A53" s="35" t="str">
        <f>IF('Base de Données'!A53&lt;&gt;"",'Base de Données'!A53,"-")</f>
        <v>CPQC8256</v>
      </c>
      <c r="B53" s="35" t="str">
        <f>IF('Base de Données'!B53&lt;&gt;"",'Base de Données'!B53,"-")</f>
        <v>CAMELOT</v>
      </c>
      <c r="C53" s="35" t="str">
        <f>IF('Base de Données'!C53&lt;&gt;"",'Base de Données'!C53,"-")</f>
        <v>Cédric</v>
      </c>
      <c r="D53" s="35" t="str">
        <f>IF('Base de Données'!D53&lt;&gt;"",'Base de Données'!D53,"-")</f>
        <v>1-agent</v>
      </c>
      <c r="E53" s="35" t="str">
        <f>IF('Base de Données'!E53&lt;&gt;"",'Base de Données'!E53,"-")</f>
        <v>Lille</v>
      </c>
      <c r="F53" s="35" t="str">
        <f>IF('Base de Données'!F53&lt;&gt;"",'Base de Données'!F53,"-")</f>
        <v>secrétariat</v>
      </c>
      <c r="G53" s="35">
        <f>IF('Base de Données'!G53&lt;&gt;"",'Base de Données'!G53,"-")</f>
        <v>3999</v>
      </c>
      <c r="H53" s="35">
        <f>IF('Base de Données'!H53&lt;&gt;"",'Base de Données'!H53,"-")</f>
        <v>24377.66</v>
      </c>
      <c r="I53" s="35" t="str">
        <f>IF('Base de Données'!I53&lt;&gt;"",'Base de Données'!I53,"-")</f>
        <v>homme</v>
      </c>
      <c r="J53" s="35">
        <f>IF('Base de Données'!J53&lt;&gt;"",'Base de Données'!J53,"-")</f>
        <v>32569</v>
      </c>
      <c r="K53" s="35">
        <f>IF('Base de Données'!K53&lt;&gt;"",'Base de Données'!K53,"-")</f>
        <v>22</v>
      </c>
      <c r="L53" s="19" t="str">
        <f t="shared" si="0"/>
        <v>homme1-agent</v>
      </c>
      <c r="M53" s="19" t="str">
        <f t="shared" si="1"/>
        <v>homme1-agentLille</v>
      </c>
      <c r="N53" s="32" t="str">
        <f t="shared" si="2"/>
        <v>-</v>
      </c>
      <c r="O53" s="17">
        <f t="shared" si="3"/>
        <v>0</v>
      </c>
      <c r="P53" s="17">
        <f t="shared" si="4"/>
        <v>1</v>
      </c>
      <c r="Q53" s="17" t="str">
        <f t="shared" si="5"/>
        <v>-</v>
      </c>
      <c r="R53" s="19" t="str">
        <f t="shared" si="6"/>
        <v>hommeLille</v>
      </c>
    </row>
    <row r="54" spans="1:18" s="17" customFormat="1" x14ac:dyDescent="0.2">
      <c r="A54" s="35" t="str">
        <f>IF('Base de Données'!A54&lt;&gt;"",'Base de Données'!A54,"-")</f>
        <v>VLQC5335</v>
      </c>
      <c r="B54" s="35" t="str">
        <f>IF('Base de Données'!B54&lt;&gt;"",'Base de Données'!B54,"-")</f>
        <v>CARRERA</v>
      </c>
      <c r="C54" s="35" t="str">
        <f>IF('Base de Données'!C54&lt;&gt;"",'Base de Données'!C54,"-")</f>
        <v>Victor</v>
      </c>
      <c r="D54" s="35" t="str">
        <f>IF('Base de Données'!D54&lt;&gt;"",'Base de Données'!D54,"-")</f>
        <v>1-agent</v>
      </c>
      <c r="E54" s="35" t="str">
        <f>IF('Base de Données'!E54&lt;&gt;"",'Base de Données'!E54,"-")</f>
        <v>Strasbourg</v>
      </c>
      <c r="F54" s="35" t="str">
        <f>IF('Base de Données'!F54&lt;&gt;"",'Base de Données'!F54,"-")</f>
        <v>pièce 129</v>
      </c>
      <c r="G54" s="35">
        <f>IF('Base de Données'!G54&lt;&gt;"",'Base de Données'!G54,"-")</f>
        <v>3016</v>
      </c>
      <c r="H54" s="35">
        <f>IF('Base de Données'!H54&lt;&gt;"",'Base de Données'!H54,"-")</f>
        <v>27870.83</v>
      </c>
      <c r="I54" s="35" t="str">
        <f>IF('Base de Données'!I54&lt;&gt;"",'Base de Données'!I54,"-")</f>
        <v>homme</v>
      </c>
      <c r="J54" s="35">
        <f>IF('Base de Données'!J54&lt;&gt;"",'Base de Données'!J54,"-")</f>
        <v>20900</v>
      </c>
      <c r="K54" s="35">
        <f>IF('Base de Données'!K54&lt;&gt;"",'Base de Données'!K54,"-")</f>
        <v>54</v>
      </c>
      <c r="L54" s="19" t="str">
        <f t="shared" si="0"/>
        <v>homme1-agent</v>
      </c>
      <c r="M54" s="19" t="str">
        <f t="shared" si="1"/>
        <v>homme1-agentStrasbourg</v>
      </c>
      <c r="N54" s="32" t="str">
        <f t="shared" si="2"/>
        <v>-</v>
      </c>
      <c r="O54" s="17">
        <f t="shared" si="3"/>
        <v>0</v>
      </c>
      <c r="P54" s="17">
        <f t="shared" si="4"/>
        <v>0</v>
      </c>
      <c r="Q54" s="17" t="str">
        <f t="shared" si="5"/>
        <v>-</v>
      </c>
      <c r="R54" s="19" t="str">
        <f t="shared" si="6"/>
        <v>hommeStrasbourg</v>
      </c>
    </row>
    <row r="55" spans="1:18" s="17" customFormat="1" x14ac:dyDescent="0.2">
      <c r="A55" s="35" t="str">
        <f>IF('Base de Données'!A55&lt;&gt;"",'Base de Données'!A55,"-")</f>
        <v>JMSC6372</v>
      </c>
      <c r="B55" s="35" t="str">
        <f>IF('Base de Données'!B55&lt;&gt;"",'Base de Données'!B55,"-")</f>
        <v>CERCOTTE</v>
      </c>
      <c r="C55" s="35" t="str">
        <f>IF('Base de Données'!C55&lt;&gt;"",'Base de Données'!C55,"-")</f>
        <v>Marie-Isabelle</v>
      </c>
      <c r="D55" s="35" t="str">
        <f>IF('Base de Données'!D55&lt;&gt;"",'Base de Données'!D55,"-")</f>
        <v>4-cadre supérieur</v>
      </c>
      <c r="E55" s="35" t="str">
        <f>IF('Base de Données'!E55&lt;&gt;"",'Base de Données'!E55,"-")</f>
        <v>Nice</v>
      </c>
      <c r="F55" s="35" t="str">
        <f>IF('Base de Données'!F55&lt;&gt;"",'Base de Données'!F55,"-")</f>
        <v>pièce 220</v>
      </c>
      <c r="G55" s="35">
        <f>IF('Base de Données'!G55&lt;&gt;"",'Base de Données'!G55,"-")</f>
        <v>3982</v>
      </c>
      <c r="H55" s="35">
        <f>IF('Base de Données'!H55&lt;&gt;"",'Base de Données'!H55,"-")</f>
        <v>76256.37</v>
      </c>
      <c r="I55" s="35" t="str">
        <f>IF('Base de Données'!I55&lt;&gt;"",'Base de Données'!I55,"-")</f>
        <v>femme</v>
      </c>
      <c r="J55" s="35">
        <f>IF('Base de Données'!J55&lt;&gt;"",'Base de Données'!J55,"-")</f>
        <v>24029</v>
      </c>
      <c r="K55" s="35">
        <f>IF('Base de Données'!K55&lt;&gt;"",'Base de Données'!K55,"-")</f>
        <v>46</v>
      </c>
      <c r="L55" s="19" t="str">
        <f t="shared" si="0"/>
        <v>femme4-cadre supérieur</v>
      </c>
      <c r="M55" s="19" t="str">
        <f t="shared" si="1"/>
        <v>femme4-cadre supérieurNice</v>
      </c>
      <c r="N55" s="32">
        <f t="shared" si="2"/>
        <v>24029</v>
      </c>
      <c r="O55" s="17">
        <f t="shared" si="3"/>
        <v>1</v>
      </c>
      <c r="P55" s="17">
        <f t="shared" si="4"/>
        <v>0</v>
      </c>
      <c r="Q55" s="17">
        <f t="shared" si="5"/>
        <v>76256.37</v>
      </c>
      <c r="R55" s="19" t="str">
        <f t="shared" si="6"/>
        <v>femmeNice</v>
      </c>
    </row>
    <row r="56" spans="1:18" s="17" customFormat="1" x14ac:dyDescent="0.2">
      <c r="A56" s="35" t="str">
        <f>IF('Base de Données'!A56&lt;&gt;"",'Base de Données'!A56,"-")</f>
        <v>PMKC7404</v>
      </c>
      <c r="B56" s="35" t="str">
        <f>IF('Base de Données'!B56&lt;&gt;"",'Base de Données'!B56,"-")</f>
        <v>CHAMBLAS</v>
      </c>
      <c r="C56" s="35" t="str">
        <f>IF('Base de Données'!C56&lt;&gt;"",'Base de Données'!C56,"-")</f>
        <v>Pauline</v>
      </c>
      <c r="D56" s="35" t="str">
        <f>IF('Base de Données'!D56&lt;&gt;"",'Base de Données'!D56,"-")</f>
        <v>1-agent</v>
      </c>
      <c r="E56" s="35" t="str">
        <f>IF('Base de Données'!E56&lt;&gt;"",'Base de Données'!E56,"-")</f>
        <v>Paris</v>
      </c>
      <c r="F56" s="35" t="str">
        <f>IF('Base de Données'!F56&lt;&gt;"",'Base de Données'!F56,"-")</f>
        <v>pièce 232</v>
      </c>
      <c r="G56" s="35">
        <f>IF('Base de Données'!G56&lt;&gt;"",'Base de Données'!G56,"-")</f>
        <v>3657</v>
      </c>
      <c r="H56" s="35">
        <f>IF('Base de Données'!H56&lt;&gt;"",'Base de Données'!H56,"-")</f>
        <v>25371.06</v>
      </c>
      <c r="I56" s="35" t="str">
        <f>IF('Base de Données'!I56&lt;&gt;"",'Base de Données'!I56,"-")</f>
        <v>femme</v>
      </c>
      <c r="J56" s="35">
        <f>IF('Base de Données'!J56&lt;&gt;"",'Base de Données'!J56,"-")</f>
        <v>30014</v>
      </c>
      <c r="K56" s="35">
        <f>IF('Base de Données'!K56&lt;&gt;"",'Base de Données'!K56,"-")</f>
        <v>29</v>
      </c>
      <c r="L56" s="19" t="str">
        <f t="shared" si="0"/>
        <v>femme1-agent</v>
      </c>
      <c r="M56" s="19" t="str">
        <f t="shared" si="1"/>
        <v>femme1-agentParis</v>
      </c>
      <c r="N56" s="32" t="str">
        <f t="shared" si="2"/>
        <v>-</v>
      </c>
      <c r="O56" s="17">
        <f t="shared" si="3"/>
        <v>0</v>
      </c>
      <c r="P56" s="17">
        <f t="shared" si="4"/>
        <v>0</v>
      </c>
      <c r="Q56" s="17" t="str">
        <f t="shared" si="5"/>
        <v>-</v>
      </c>
      <c r="R56" s="19" t="str">
        <f t="shared" si="6"/>
        <v>femmeParis</v>
      </c>
    </row>
    <row r="57" spans="1:18" s="17" customFormat="1" x14ac:dyDescent="0.2">
      <c r="A57" s="35" t="str">
        <f>IF('Base de Données'!A57&lt;&gt;"",'Base de Données'!A57,"-")</f>
        <v>CSPC8224</v>
      </c>
      <c r="B57" s="35" t="str">
        <f>IF('Base de Données'!B57&lt;&gt;"",'Base de Données'!B57,"-")</f>
        <v>CHARDON</v>
      </c>
      <c r="C57" s="35" t="str">
        <f>IF('Base de Données'!C57&lt;&gt;"",'Base de Données'!C57,"-")</f>
        <v>Camille</v>
      </c>
      <c r="D57" s="35" t="str">
        <f>IF('Base de Données'!D57&lt;&gt;"",'Base de Données'!D57,"-")</f>
        <v>1-agent</v>
      </c>
      <c r="E57" s="35" t="str">
        <f>IF('Base de Données'!E57&lt;&gt;"",'Base de Données'!E57,"-")</f>
        <v>Nice</v>
      </c>
      <c r="F57" s="35" t="str">
        <f>IF('Base de Données'!F57&lt;&gt;"",'Base de Données'!F57,"-")</f>
        <v>pièce 78</v>
      </c>
      <c r="G57" s="35">
        <f>IF('Base de Données'!G57&lt;&gt;"",'Base de Données'!G57,"-")</f>
        <v>3129</v>
      </c>
      <c r="H57" s="35">
        <f>IF('Base de Données'!H57&lt;&gt;"",'Base de Données'!H57,"-")</f>
        <v>24033.68</v>
      </c>
      <c r="I57" s="35" t="str">
        <f>IF('Base de Données'!I57&lt;&gt;"",'Base de Données'!I57,"-")</f>
        <v>femme</v>
      </c>
      <c r="J57" s="35">
        <f>IF('Base de Données'!J57&lt;&gt;"",'Base de Données'!J57,"-")</f>
        <v>31643</v>
      </c>
      <c r="K57" s="35">
        <f>IF('Base de Données'!K57&lt;&gt;"",'Base de Données'!K57,"-")</f>
        <v>25</v>
      </c>
      <c r="L57" s="19" t="str">
        <f t="shared" si="0"/>
        <v>femme1-agent</v>
      </c>
      <c r="M57" s="19" t="str">
        <f t="shared" si="1"/>
        <v>femme1-agentNice</v>
      </c>
      <c r="N57" s="32" t="str">
        <f t="shared" si="2"/>
        <v>-</v>
      </c>
      <c r="O57" s="17">
        <f t="shared" si="3"/>
        <v>0</v>
      </c>
      <c r="P57" s="17">
        <f t="shared" si="4"/>
        <v>1</v>
      </c>
      <c r="Q57" s="17" t="str">
        <f t="shared" si="5"/>
        <v>-</v>
      </c>
      <c r="R57" s="19" t="str">
        <f t="shared" si="6"/>
        <v>femmeNice</v>
      </c>
    </row>
    <row r="58" spans="1:18" s="17" customFormat="1" x14ac:dyDescent="0.2">
      <c r="A58" s="35" t="str">
        <f>IF('Base de Données'!A58&lt;&gt;"",'Base de Données'!A58,"-")</f>
        <v>LIJC8646</v>
      </c>
      <c r="B58" s="35" t="str">
        <f>IF('Base de Données'!B58&lt;&gt;"",'Base de Données'!B58,"-")</f>
        <v>CHAUBEAU</v>
      </c>
      <c r="C58" s="35" t="str">
        <f>IF('Base de Données'!C58&lt;&gt;"",'Base de Données'!C58,"-")</f>
        <v>Louis</v>
      </c>
      <c r="D58" s="35" t="str">
        <f>IF('Base de Données'!D58&lt;&gt;"",'Base de Données'!D58,"-")</f>
        <v>1-agent</v>
      </c>
      <c r="E58" s="35" t="str">
        <f>IF('Base de Données'!E58&lt;&gt;"",'Base de Données'!E58,"-")</f>
        <v>Nice</v>
      </c>
      <c r="F58" s="35" t="str">
        <f>IF('Base de Données'!F58&lt;&gt;"",'Base de Données'!F58,"-")</f>
        <v>pièce 83</v>
      </c>
      <c r="G58" s="35">
        <f>IF('Base de Données'!G58&lt;&gt;"",'Base de Données'!G58,"-")</f>
        <v>3171</v>
      </c>
      <c r="H58" s="35">
        <f>IF('Base de Données'!H58&lt;&gt;"",'Base de Données'!H58,"-")</f>
        <v>19179.46</v>
      </c>
      <c r="I58" s="35" t="str">
        <f>IF('Base de Données'!I58&lt;&gt;"",'Base de Données'!I58,"-")</f>
        <v>homme</v>
      </c>
      <c r="J58" s="35">
        <f>IF('Base de Données'!J58&lt;&gt;"",'Base de Données'!J58,"-")</f>
        <v>33177</v>
      </c>
      <c r="K58" s="35">
        <f>IF('Base de Données'!K58&lt;&gt;"",'Base de Données'!K58,"-")</f>
        <v>21</v>
      </c>
      <c r="L58" s="19" t="str">
        <f t="shared" si="0"/>
        <v>homme1-agent</v>
      </c>
      <c r="M58" s="19" t="str">
        <f t="shared" si="1"/>
        <v>homme1-agentNice</v>
      </c>
      <c r="N58" s="32" t="str">
        <f t="shared" si="2"/>
        <v>-</v>
      </c>
      <c r="O58" s="17">
        <f t="shared" si="3"/>
        <v>0</v>
      </c>
      <c r="P58" s="17">
        <f t="shared" si="4"/>
        <v>0</v>
      </c>
      <c r="Q58" s="17" t="str">
        <f t="shared" si="5"/>
        <v>-</v>
      </c>
      <c r="R58" s="19" t="str">
        <f t="shared" si="6"/>
        <v>hommeNice</v>
      </c>
    </row>
    <row r="59" spans="1:18" s="17" customFormat="1" x14ac:dyDescent="0.2">
      <c r="A59" s="35" t="str">
        <f>IF('Base de Données'!A59&lt;&gt;"",'Base de Données'!A59,"-")</f>
        <v>TIVC7641</v>
      </c>
      <c r="B59" s="35" t="str">
        <f>IF('Base de Données'!B59&lt;&gt;"",'Base de Données'!B59,"-")</f>
        <v>CHAVES</v>
      </c>
      <c r="C59" s="35" t="str">
        <f>IF('Base de Données'!C59&lt;&gt;"",'Base de Données'!C59,"-")</f>
        <v>Thierry</v>
      </c>
      <c r="D59" s="35" t="str">
        <f>IF('Base de Données'!D59&lt;&gt;"",'Base de Données'!D59,"-")</f>
        <v>1-agent</v>
      </c>
      <c r="E59" s="35" t="str">
        <f>IF('Base de Données'!E59&lt;&gt;"",'Base de Données'!E59,"-")</f>
        <v>Paris</v>
      </c>
      <c r="F59" s="35" t="str">
        <f>IF('Base de Données'!F59&lt;&gt;"",'Base de Données'!F59,"-")</f>
        <v>pièce 51</v>
      </c>
      <c r="G59" s="35">
        <f>IF('Base de Données'!G59&lt;&gt;"",'Base de Données'!G59,"-")</f>
        <v>3879</v>
      </c>
      <c r="H59" s="35">
        <f>IF('Base de Données'!H59&lt;&gt;"",'Base de Données'!H59,"-")</f>
        <v>29179.119999999999</v>
      </c>
      <c r="I59" s="35" t="str">
        <f>IF('Base de Données'!I59&lt;&gt;"",'Base de Données'!I59,"-")</f>
        <v>homme</v>
      </c>
      <c r="J59" s="35">
        <f>IF('Base de Données'!J59&lt;&gt;"",'Base de Données'!J59,"-")</f>
        <v>28976</v>
      </c>
      <c r="K59" s="35">
        <f>IF('Base de Données'!K59&lt;&gt;"",'Base de Données'!K59,"-")</f>
        <v>32</v>
      </c>
      <c r="L59" s="19" t="str">
        <f t="shared" si="0"/>
        <v>homme1-agent</v>
      </c>
      <c r="M59" s="19" t="str">
        <f t="shared" si="1"/>
        <v>homme1-agentParis</v>
      </c>
      <c r="N59" s="32" t="str">
        <f t="shared" si="2"/>
        <v>-</v>
      </c>
      <c r="O59" s="17">
        <f t="shared" si="3"/>
        <v>0</v>
      </c>
      <c r="P59" s="17">
        <f t="shared" si="4"/>
        <v>0</v>
      </c>
      <c r="Q59" s="17" t="str">
        <f t="shared" si="5"/>
        <v>-</v>
      </c>
      <c r="R59" s="19" t="str">
        <f t="shared" si="6"/>
        <v>hommeParis</v>
      </c>
    </row>
    <row r="60" spans="1:18" s="17" customFormat="1" x14ac:dyDescent="0.2">
      <c r="A60" s="35" t="str">
        <f>IF('Base de Données'!A60&lt;&gt;"",'Base de Données'!A60,"-")</f>
        <v>JTDC5252</v>
      </c>
      <c r="B60" s="35" t="str">
        <f>IF('Base de Données'!B60&lt;&gt;"",'Base de Données'!B60,"-")</f>
        <v>CHEHMAT</v>
      </c>
      <c r="C60" s="35" t="str">
        <f>IF('Base de Données'!C60&lt;&gt;"",'Base de Données'!C60,"-")</f>
        <v>Jocelyne</v>
      </c>
      <c r="D60" s="35" t="str">
        <f>IF('Base de Données'!D60&lt;&gt;"",'Base de Données'!D60,"-")</f>
        <v>1-agent</v>
      </c>
      <c r="E60" s="35" t="str">
        <f>IF('Base de Données'!E60&lt;&gt;"",'Base de Données'!E60,"-")</f>
        <v>Nice</v>
      </c>
      <c r="F60" s="35" t="str">
        <f>IF('Base de Données'!F60&lt;&gt;"",'Base de Données'!F60,"-")</f>
        <v>pièce 51</v>
      </c>
      <c r="G60" s="35">
        <f>IF('Base de Données'!G60&lt;&gt;"",'Base de Données'!G60,"-")</f>
        <v>3062</v>
      </c>
      <c r="H60" s="35">
        <f>IF('Base de Données'!H60&lt;&gt;"",'Base de Données'!H60,"-")</f>
        <v>23465.48</v>
      </c>
      <c r="I60" s="35" t="str">
        <f>IF('Base de Données'!I60&lt;&gt;"",'Base de Données'!I60,"-")</f>
        <v>femme</v>
      </c>
      <c r="J60" s="35">
        <f>IF('Base de Données'!J60&lt;&gt;"",'Base de Données'!J60,"-")</f>
        <v>20159</v>
      </c>
      <c r="K60" s="35">
        <f>IF('Base de Données'!K60&lt;&gt;"",'Base de Données'!K60,"-")</f>
        <v>56</v>
      </c>
      <c r="L60" s="19" t="str">
        <f t="shared" si="0"/>
        <v>femme1-agent</v>
      </c>
      <c r="M60" s="19" t="str">
        <f t="shared" si="1"/>
        <v>femme1-agentNice</v>
      </c>
      <c r="N60" s="32" t="str">
        <f t="shared" si="2"/>
        <v>-</v>
      </c>
      <c r="O60" s="17">
        <f t="shared" si="3"/>
        <v>0</v>
      </c>
      <c r="P60" s="17">
        <f t="shared" si="4"/>
        <v>1</v>
      </c>
      <c r="Q60" s="17" t="str">
        <f t="shared" si="5"/>
        <v>-</v>
      </c>
      <c r="R60" s="19" t="str">
        <f t="shared" si="6"/>
        <v>femmeNice</v>
      </c>
    </row>
    <row r="61" spans="1:18" s="17" customFormat="1" x14ac:dyDescent="0.2">
      <c r="A61" s="35" t="str">
        <f>IF('Base de Données'!A61&lt;&gt;"",'Base de Données'!A61,"-")</f>
        <v>NGEC6534</v>
      </c>
      <c r="B61" s="35" t="str">
        <f>IF('Base de Données'!B61&lt;&gt;"",'Base de Données'!B61,"-")</f>
        <v>CHI</v>
      </c>
      <c r="C61" s="35" t="str">
        <f>IF('Base de Données'!C61&lt;&gt;"",'Base de Données'!C61,"-")</f>
        <v>Nicole</v>
      </c>
      <c r="D61" s="35" t="str">
        <f>IF('Base de Données'!D61&lt;&gt;"",'Base de Données'!D61,"-")</f>
        <v>3-cadre</v>
      </c>
      <c r="E61" s="35" t="str">
        <f>IF('Base de Données'!E61&lt;&gt;"",'Base de Données'!E61,"-")</f>
        <v>Paris</v>
      </c>
      <c r="F61" s="35" t="str">
        <f>IF('Base de Données'!F61&lt;&gt;"",'Base de Données'!F61,"-")</f>
        <v>pièce 80</v>
      </c>
      <c r="G61" s="35">
        <f>IF('Base de Données'!G61&lt;&gt;"",'Base de Données'!G61,"-")</f>
        <v>3778</v>
      </c>
      <c r="H61" s="35">
        <f>IF('Base de Données'!H61&lt;&gt;"",'Base de Données'!H61,"-")</f>
        <v>51746.25</v>
      </c>
      <c r="I61" s="35" t="str">
        <f>IF('Base de Données'!I61&lt;&gt;"",'Base de Données'!I61,"-")</f>
        <v>femme</v>
      </c>
      <c r="J61" s="35">
        <f>IF('Base de Données'!J61&lt;&gt;"",'Base de Données'!J61,"-")</f>
        <v>25658</v>
      </c>
      <c r="K61" s="35">
        <f>IF('Base de Données'!K61&lt;&gt;"",'Base de Données'!K61,"-")</f>
        <v>41</v>
      </c>
      <c r="L61" s="19" t="str">
        <f t="shared" si="0"/>
        <v>femme3-cadre</v>
      </c>
      <c r="M61" s="19" t="str">
        <f t="shared" si="1"/>
        <v>femme3-cadreParis</v>
      </c>
      <c r="N61" s="32" t="str">
        <f t="shared" si="2"/>
        <v>-</v>
      </c>
      <c r="O61" s="17">
        <f t="shared" si="3"/>
        <v>1</v>
      </c>
      <c r="P61" s="17">
        <f t="shared" si="4"/>
        <v>0</v>
      </c>
      <c r="Q61" s="17">
        <f t="shared" si="5"/>
        <v>51746.25</v>
      </c>
      <c r="R61" s="19" t="str">
        <f t="shared" si="6"/>
        <v>femmeParis</v>
      </c>
    </row>
    <row r="62" spans="1:18" s="17" customFormat="1" x14ac:dyDescent="0.2">
      <c r="A62" s="35" t="str">
        <f>IF('Base de Données'!A62&lt;&gt;"",'Base de Données'!A62,"-")</f>
        <v>VVJC6063</v>
      </c>
      <c r="B62" s="35" t="str">
        <f>IF('Base de Données'!B62&lt;&gt;"",'Base de Données'!B62,"-")</f>
        <v>CHICHE</v>
      </c>
      <c r="C62" s="35" t="str">
        <f>IF('Base de Données'!C62&lt;&gt;"",'Base de Données'!C62,"-")</f>
        <v>Vincent</v>
      </c>
      <c r="D62" s="35" t="str">
        <f>IF('Base de Données'!D62&lt;&gt;"",'Base de Données'!D62,"-")</f>
        <v>4-cadre supérieur</v>
      </c>
      <c r="E62" s="35" t="str">
        <f>IF('Base de Données'!E62&lt;&gt;"",'Base de Données'!E62,"-")</f>
        <v>Strasbourg</v>
      </c>
      <c r="F62" s="35" t="str">
        <f>IF('Base de Données'!F62&lt;&gt;"",'Base de Données'!F62,"-")</f>
        <v>pièce 95</v>
      </c>
      <c r="G62" s="35">
        <f>IF('Base de Données'!G62&lt;&gt;"",'Base de Données'!G62,"-")</f>
        <v>3041</v>
      </c>
      <c r="H62" s="35">
        <f>IF('Base de Données'!H62&lt;&gt;"",'Base de Données'!H62,"-")</f>
        <v>87673.16</v>
      </c>
      <c r="I62" s="35" t="str">
        <f>IF('Base de Données'!I62&lt;&gt;"",'Base de Données'!I62,"-")</f>
        <v>homme</v>
      </c>
      <c r="J62" s="35">
        <f>IF('Base de Données'!J62&lt;&gt;"",'Base de Données'!J62,"-")</f>
        <v>24751</v>
      </c>
      <c r="K62" s="35">
        <f>IF('Base de Données'!K62&lt;&gt;"",'Base de Données'!K62,"-")</f>
        <v>44</v>
      </c>
      <c r="L62" s="19" t="str">
        <f t="shared" si="0"/>
        <v>homme4-cadre supérieur</v>
      </c>
      <c r="M62" s="19" t="str">
        <f t="shared" si="1"/>
        <v>homme4-cadre supérieurStrasbourg</v>
      </c>
      <c r="N62" s="32">
        <f t="shared" si="2"/>
        <v>24751</v>
      </c>
      <c r="O62" s="17">
        <f t="shared" si="3"/>
        <v>0</v>
      </c>
      <c r="P62" s="17">
        <f t="shared" si="4"/>
        <v>0</v>
      </c>
      <c r="Q62" s="17">
        <f t="shared" si="5"/>
        <v>87673.16</v>
      </c>
      <c r="R62" s="19" t="str">
        <f t="shared" si="6"/>
        <v>hommeStrasbourg</v>
      </c>
    </row>
    <row r="63" spans="1:18" s="17" customFormat="1" x14ac:dyDescent="0.2">
      <c r="A63" s="35" t="str">
        <f>IF('Base de Données'!A63&lt;&gt;"",'Base de Données'!A63,"-")</f>
        <v xml:space="preserve">LKBC8730 </v>
      </c>
      <c r="B63" s="35" t="str">
        <f>IF('Base de Données'!B63&lt;&gt;"",'Base de Données'!B63,"-")</f>
        <v>CHRISTOPHE</v>
      </c>
      <c r="C63" s="35" t="str">
        <f>IF('Base de Données'!C63&lt;&gt;"",'Base de Données'!C63,"-")</f>
        <v>Laetitia</v>
      </c>
      <c r="D63" s="35" t="str">
        <f>IF('Base de Données'!D63&lt;&gt;"",'Base de Données'!D63,"-")</f>
        <v>1-agent</v>
      </c>
      <c r="E63" s="35" t="str">
        <f>IF('Base de Données'!E63&lt;&gt;"",'Base de Données'!E63,"-")</f>
        <v>Nice</v>
      </c>
      <c r="F63" s="35" t="str">
        <f>IF('Base de Données'!F63&lt;&gt;"",'Base de Données'!F63,"-")</f>
        <v>pièce 83</v>
      </c>
      <c r="G63" s="35">
        <f>IF('Base de Données'!G63&lt;&gt;"",'Base de Données'!G63,"-")</f>
        <v>3185</v>
      </c>
      <c r="H63" s="35">
        <f>IF('Base de Données'!H63&lt;&gt;"",'Base de Données'!H63,"-")</f>
        <v>21321.42</v>
      </c>
      <c r="I63" s="35" t="str">
        <f>IF('Base de Données'!I63&lt;&gt;"",'Base de Données'!I63,"-")</f>
        <v>femme</v>
      </c>
      <c r="J63" s="35">
        <f>IF('Base de Données'!J63&lt;&gt;"",'Base de Données'!J63,"-")</f>
        <v>33760</v>
      </c>
      <c r="K63" s="35">
        <f>IF('Base de Données'!K63&lt;&gt;"",'Base de Données'!K63,"-")</f>
        <v>19</v>
      </c>
      <c r="L63" s="19" t="str">
        <f t="shared" si="0"/>
        <v>femme1-agent</v>
      </c>
      <c r="M63" s="19" t="str">
        <f t="shared" si="1"/>
        <v>femme1-agentNice</v>
      </c>
      <c r="N63" s="32" t="str">
        <f t="shared" si="2"/>
        <v>-</v>
      </c>
      <c r="O63" s="17">
        <f t="shared" si="3"/>
        <v>0</v>
      </c>
      <c r="P63" s="17">
        <f t="shared" si="4"/>
        <v>1</v>
      </c>
      <c r="Q63" s="17" t="str">
        <f t="shared" si="5"/>
        <v>-</v>
      </c>
      <c r="R63" s="19" t="str">
        <f t="shared" si="6"/>
        <v>femmeNice</v>
      </c>
    </row>
    <row r="64" spans="1:18" s="17" customFormat="1" x14ac:dyDescent="0.2">
      <c r="A64" s="35" t="str">
        <f>IF('Base de Données'!A64&lt;&gt;"",'Base de Données'!A64,"-")</f>
        <v>CQCC6720</v>
      </c>
      <c r="B64" s="35" t="str">
        <f>IF('Base de Données'!B64&lt;&gt;"",'Base de Données'!B64,"-")</f>
        <v>CLAVERIE</v>
      </c>
      <c r="C64" s="35" t="str">
        <f>IF('Base de Données'!C64&lt;&gt;"",'Base de Données'!C64,"-")</f>
        <v>Isabelle</v>
      </c>
      <c r="D64" s="35" t="str">
        <f>IF('Base de Données'!D64&lt;&gt;"",'Base de Données'!D64,"-")</f>
        <v>1-agent</v>
      </c>
      <c r="E64" s="35" t="str">
        <f>IF('Base de Données'!E64&lt;&gt;"",'Base de Données'!E64,"-")</f>
        <v>Nice</v>
      </c>
      <c r="F64" s="35" t="str">
        <f>IF('Base de Données'!F64&lt;&gt;"",'Base de Données'!F64,"-")</f>
        <v>pièce 64</v>
      </c>
      <c r="G64" s="35">
        <f>IF('Base de Données'!G64&lt;&gt;"",'Base de Données'!G64,"-")</f>
        <v>3168</v>
      </c>
      <c r="H64" s="35">
        <f>IF('Base de Données'!H64&lt;&gt;"",'Base de Données'!H64,"-")</f>
        <v>25330.15</v>
      </c>
      <c r="I64" s="35" t="str">
        <f>IF('Base de Données'!I64&lt;&gt;"",'Base de Données'!I64,"-")</f>
        <v>femme</v>
      </c>
      <c r="J64" s="35">
        <f>IF('Base de Données'!J64&lt;&gt;"",'Base de Données'!J64,"-")</f>
        <v>24619</v>
      </c>
      <c r="K64" s="35">
        <f>IF('Base de Données'!K64&lt;&gt;"",'Base de Données'!K64,"-")</f>
        <v>44</v>
      </c>
      <c r="L64" s="19" t="str">
        <f t="shared" si="0"/>
        <v>femme1-agent</v>
      </c>
      <c r="M64" s="19" t="str">
        <f t="shared" si="1"/>
        <v>femme1-agentNice</v>
      </c>
      <c r="N64" s="32" t="str">
        <f t="shared" si="2"/>
        <v>-</v>
      </c>
      <c r="O64" s="17">
        <f t="shared" si="3"/>
        <v>0</v>
      </c>
      <c r="P64" s="17">
        <f t="shared" si="4"/>
        <v>0</v>
      </c>
      <c r="Q64" s="17" t="str">
        <f t="shared" si="5"/>
        <v>-</v>
      </c>
      <c r="R64" s="19" t="str">
        <f t="shared" si="6"/>
        <v>femmeNice</v>
      </c>
    </row>
    <row r="65" spans="1:18" s="17" customFormat="1" x14ac:dyDescent="0.2">
      <c r="A65" s="35" t="str">
        <f>IF('Base de Données'!A65&lt;&gt;"",'Base de Données'!A65,"-")</f>
        <v>GADC8337</v>
      </c>
      <c r="B65" s="35" t="str">
        <f>IF('Base de Données'!B65&lt;&gt;"",'Base de Données'!B65,"-")</f>
        <v>COBHEN</v>
      </c>
      <c r="C65" s="35" t="str">
        <f>IF('Base de Données'!C65&lt;&gt;"",'Base de Données'!C65,"-")</f>
        <v>Gaylor</v>
      </c>
      <c r="D65" s="35" t="str">
        <f>IF('Base de Données'!D65&lt;&gt;"",'Base de Données'!D65,"-")</f>
        <v>3-cadre</v>
      </c>
      <c r="E65" s="35" t="str">
        <f>IF('Base de Données'!E65&lt;&gt;"",'Base de Données'!E65,"-")</f>
        <v>Nice</v>
      </c>
      <c r="F65" s="35" t="str">
        <f>IF('Base de Données'!F65&lt;&gt;"",'Base de Données'!F65,"-")</f>
        <v>pièce 73</v>
      </c>
      <c r="G65" s="35">
        <f>IF('Base de Données'!G65&lt;&gt;"",'Base de Données'!G65,"-")</f>
        <v>3087</v>
      </c>
      <c r="H65" s="35">
        <f>IF('Base de Données'!H65&lt;&gt;"",'Base de Données'!H65,"-")</f>
        <v>47419.17</v>
      </c>
      <c r="I65" s="35" t="str">
        <f>IF('Base de Données'!I65&lt;&gt;"",'Base de Données'!I65,"-")</f>
        <v>homme</v>
      </c>
      <c r="J65" s="35">
        <f>IF('Base de Données'!J65&lt;&gt;"",'Base de Données'!J65,"-")</f>
        <v>31446</v>
      </c>
      <c r="K65" s="35">
        <f>IF('Base de Données'!K65&lt;&gt;"",'Base de Données'!K65,"-")</f>
        <v>25</v>
      </c>
      <c r="L65" s="19" t="str">
        <f t="shared" si="0"/>
        <v>homme3-cadre</v>
      </c>
      <c r="M65" s="19" t="str">
        <f t="shared" si="1"/>
        <v>homme3-cadreNice</v>
      </c>
      <c r="N65" s="32" t="str">
        <f t="shared" si="2"/>
        <v>-</v>
      </c>
      <c r="O65" s="17">
        <f t="shared" si="3"/>
        <v>0</v>
      </c>
      <c r="P65" s="17">
        <f t="shared" si="4"/>
        <v>0</v>
      </c>
      <c r="Q65" s="17">
        <f t="shared" si="5"/>
        <v>47419.17</v>
      </c>
      <c r="R65" s="19" t="str">
        <f t="shared" si="6"/>
        <v>hommeNice</v>
      </c>
    </row>
    <row r="66" spans="1:18" s="17" customFormat="1" x14ac:dyDescent="0.2">
      <c r="A66" s="35" t="str">
        <f>IF('Base de Données'!A66&lt;&gt;"",'Base de Données'!A66,"-")</f>
        <v>CXGC7710</v>
      </c>
      <c r="B66" s="35" t="str">
        <f>IF('Base de Données'!B66&lt;&gt;"",'Base de Données'!B66,"-")</f>
        <v>COHEN</v>
      </c>
      <c r="C66" s="35" t="str">
        <f>IF('Base de Données'!C66&lt;&gt;"",'Base de Données'!C66,"-")</f>
        <v>Christian</v>
      </c>
      <c r="D66" s="35" t="str">
        <f>IF('Base de Données'!D66&lt;&gt;"",'Base de Données'!D66,"-")</f>
        <v>1-agent</v>
      </c>
      <c r="E66" s="35" t="str">
        <f>IF('Base de Données'!E66&lt;&gt;"",'Base de Données'!E66,"-")</f>
        <v>Nice</v>
      </c>
      <c r="F66" s="35" t="str">
        <f>IF('Base de Données'!F66&lt;&gt;"",'Base de Données'!F66,"-")</f>
        <v>pièce 58</v>
      </c>
      <c r="G66" s="35">
        <f>IF('Base de Données'!G66&lt;&gt;"",'Base de Données'!G66,"-")</f>
        <v>3173</v>
      </c>
      <c r="H66" s="35">
        <f>IF('Base de Données'!H66&lt;&gt;"",'Base de Données'!H66,"-")</f>
        <v>26753.38</v>
      </c>
      <c r="I66" s="35" t="str">
        <f>IF('Base de Données'!I66&lt;&gt;"",'Base de Données'!I66,"-")</f>
        <v>homme</v>
      </c>
      <c r="J66" s="35">
        <f>IF('Base de Données'!J66&lt;&gt;"",'Base de Données'!J66,"-")</f>
        <v>28762</v>
      </c>
      <c r="K66" s="35">
        <f>IF('Base de Données'!K66&lt;&gt;"",'Base de Données'!K66,"-")</f>
        <v>33</v>
      </c>
      <c r="L66" s="19" t="str">
        <f t="shared" ref="L66:L129" si="7">I66&amp;D66</f>
        <v>homme1-agent</v>
      </c>
      <c r="M66" s="19" t="str">
        <f t="shared" ref="M66:M129" si="8">L66&amp;E66</f>
        <v>homme1-agentNice</v>
      </c>
      <c r="N66" s="32" t="str">
        <f t="shared" ref="N66:N129" si="9">IF(D66=$N$1,J66,"-")</f>
        <v>-</v>
      </c>
      <c r="O66" s="17">
        <f t="shared" ref="O66:O129" si="10">COUNTIF(D66,"*cadre*")*(I66="femme")</f>
        <v>0</v>
      </c>
      <c r="P66" s="17">
        <f t="shared" ref="P66:P129" si="11">(H66&gt;=20000)*(H66&lt;=25000)*(D66="1-agent")</f>
        <v>0</v>
      </c>
      <c r="Q66" s="17" t="str">
        <f t="shared" ref="Q66:Q129" si="12">IF((D66&lt;&gt;"1-agent"),H66,"-")</f>
        <v>-</v>
      </c>
      <c r="R66" s="19" t="str">
        <f t="shared" ref="R66:R129" si="13">I66&amp;E66</f>
        <v>hommeNice</v>
      </c>
    </row>
    <row r="67" spans="1:18" s="17" customFormat="1" x14ac:dyDescent="0.2">
      <c r="A67" s="35" t="str">
        <f>IF('Base de Données'!A67&lt;&gt;"",'Base de Données'!A67,"-")</f>
        <v>MOMC7014</v>
      </c>
      <c r="B67" s="35" t="str">
        <f>IF('Base de Données'!B67&lt;&gt;"",'Base de Données'!B67,"-")</f>
        <v>COMTE</v>
      </c>
      <c r="C67" s="35" t="str">
        <f>IF('Base de Données'!C67&lt;&gt;"",'Base de Données'!C67,"-")</f>
        <v>Martin</v>
      </c>
      <c r="D67" s="35" t="str">
        <f>IF('Base de Données'!D67&lt;&gt;"",'Base de Données'!D67,"-")</f>
        <v>1-agent</v>
      </c>
      <c r="E67" s="35" t="str">
        <f>IF('Base de Données'!E67&lt;&gt;"",'Base de Données'!E67,"-")</f>
        <v>Paris</v>
      </c>
      <c r="F67" s="35" t="str">
        <f>IF('Base de Données'!F67&lt;&gt;"",'Base de Données'!F67,"-")</f>
        <v>pièce 110</v>
      </c>
      <c r="G67" s="35">
        <f>IF('Base de Données'!G67&lt;&gt;"",'Base de Données'!G67,"-")</f>
        <v>3054</v>
      </c>
      <c r="H67" s="35">
        <f>IF('Base de Données'!H67&lt;&gt;"",'Base de Données'!H67,"-")</f>
        <v>24737.29</v>
      </c>
      <c r="I67" s="35" t="str">
        <f>IF('Base de Données'!I67&lt;&gt;"",'Base de Données'!I67,"-")</f>
        <v>homme</v>
      </c>
      <c r="J67" s="35">
        <f>IF('Base de Données'!J67&lt;&gt;"",'Base de Données'!J67,"-")</f>
        <v>27277</v>
      </c>
      <c r="K67" s="35">
        <f>IF('Base de Données'!K67&lt;&gt;"",'Base de Données'!K67,"-")</f>
        <v>37</v>
      </c>
      <c r="L67" s="19" t="str">
        <f t="shared" si="7"/>
        <v>homme1-agent</v>
      </c>
      <c r="M67" s="19" t="str">
        <f t="shared" si="8"/>
        <v>homme1-agentParis</v>
      </c>
      <c r="N67" s="32" t="str">
        <f t="shared" si="9"/>
        <v>-</v>
      </c>
      <c r="O67" s="17">
        <f t="shared" si="10"/>
        <v>0</v>
      </c>
      <c r="P67" s="17">
        <f t="shared" si="11"/>
        <v>1</v>
      </c>
      <c r="Q67" s="17" t="str">
        <f t="shared" si="12"/>
        <v>-</v>
      </c>
      <c r="R67" s="19" t="str">
        <f t="shared" si="13"/>
        <v>hommeParis</v>
      </c>
    </row>
    <row r="68" spans="1:18" s="17" customFormat="1" x14ac:dyDescent="0.2">
      <c r="A68" s="35" t="str">
        <f>IF('Base de Données'!A68&lt;&gt;"",'Base de Données'!A68,"-")</f>
        <v>PTLC8562</v>
      </c>
      <c r="B68" s="35" t="str">
        <f>IF('Base de Données'!B68&lt;&gt;"",'Base de Données'!B68,"-")</f>
        <v>CORBET</v>
      </c>
      <c r="C68" s="35" t="str">
        <f>IF('Base de Données'!C68&lt;&gt;"",'Base de Données'!C68,"-")</f>
        <v>Pauline</v>
      </c>
      <c r="D68" s="35" t="str">
        <f>IF('Base de Données'!D68&lt;&gt;"",'Base de Données'!D68,"-")</f>
        <v>1-agent</v>
      </c>
      <c r="E68" s="35" t="str">
        <f>IF('Base de Données'!E68&lt;&gt;"",'Base de Données'!E68,"-")</f>
        <v>Paris</v>
      </c>
      <c r="F68" s="35" t="str">
        <f>IF('Base de Données'!F68&lt;&gt;"",'Base de Données'!F68,"-")</f>
        <v>pièce 104</v>
      </c>
      <c r="G68" s="35">
        <f>IF('Base de Données'!G68&lt;&gt;"",'Base de Données'!G68,"-")</f>
        <v>3149</v>
      </c>
      <c r="H68" s="35">
        <f>IF('Base de Données'!H68&lt;&gt;"",'Base de Données'!H68,"-")</f>
        <v>19364.2</v>
      </c>
      <c r="I68" s="35" t="str">
        <f>IF('Base de Données'!I68&lt;&gt;"",'Base de Données'!I68,"-")</f>
        <v>femme</v>
      </c>
      <c r="J68" s="35">
        <f>IF('Base de Données'!J68&lt;&gt;"",'Base de Données'!J68,"-")</f>
        <v>30989</v>
      </c>
      <c r="K68" s="35">
        <f>IF('Base de Données'!K68&lt;&gt;"",'Base de Données'!K68,"-")</f>
        <v>27</v>
      </c>
      <c r="L68" s="19" t="str">
        <f t="shared" si="7"/>
        <v>femme1-agent</v>
      </c>
      <c r="M68" s="19" t="str">
        <f t="shared" si="8"/>
        <v>femme1-agentParis</v>
      </c>
      <c r="N68" s="32" t="str">
        <f t="shared" si="9"/>
        <v>-</v>
      </c>
      <c r="O68" s="17">
        <f t="shared" si="10"/>
        <v>0</v>
      </c>
      <c r="P68" s="17">
        <f t="shared" si="11"/>
        <v>0</v>
      </c>
      <c r="Q68" s="17" t="str">
        <f t="shared" si="12"/>
        <v>-</v>
      </c>
      <c r="R68" s="19" t="str">
        <f t="shared" si="13"/>
        <v>femmeParis</v>
      </c>
    </row>
    <row r="69" spans="1:18" s="17" customFormat="1" x14ac:dyDescent="0.2">
      <c r="A69" s="35" t="str">
        <f>IF('Base de Données'!A69&lt;&gt;"",'Base de Données'!A69,"-")</f>
        <v>MYSC6155</v>
      </c>
      <c r="B69" s="35" t="str">
        <f>IF('Base de Données'!B69&lt;&gt;"",'Base de Données'!B69,"-")</f>
        <v>COUDERC</v>
      </c>
      <c r="C69" s="35" t="str">
        <f>IF('Base de Données'!C69&lt;&gt;"",'Base de Données'!C69,"-")</f>
        <v>Marie-Louise</v>
      </c>
      <c r="D69" s="35" t="str">
        <f>IF('Base de Données'!D69&lt;&gt;"",'Base de Données'!D69,"-")</f>
        <v>2-maitrise</v>
      </c>
      <c r="E69" s="35" t="str">
        <f>IF('Base de Données'!E69&lt;&gt;"",'Base de Données'!E69,"-")</f>
        <v>Nice</v>
      </c>
      <c r="F69" s="35" t="str">
        <f>IF('Base de Données'!F69&lt;&gt;"",'Base de Données'!F69,"-")</f>
        <v>pièce 97</v>
      </c>
      <c r="G69" s="35">
        <f>IF('Base de Données'!G69&lt;&gt;"",'Base de Données'!G69,"-")</f>
        <v>3627</v>
      </c>
      <c r="H69" s="35">
        <f>IF('Base de Données'!H69&lt;&gt;"",'Base de Données'!H69,"-")</f>
        <v>30787.06</v>
      </c>
      <c r="I69" s="35" t="str">
        <f>IF('Base de Données'!I69&lt;&gt;"",'Base de Données'!I69,"-")</f>
        <v>femme</v>
      </c>
      <c r="J69" s="35">
        <f>IF('Base de Données'!J69&lt;&gt;"",'Base de Données'!J69,"-")</f>
        <v>26523</v>
      </c>
      <c r="K69" s="35">
        <f>IF('Base de Données'!K69&lt;&gt;"",'Base de Données'!K69,"-")</f>
        <v>39</v>
      </c>
      <c r="L69" s="19" t="str">
        <f t="shared" si="7"/>
        <v>femme2-maitrise</v>
      </c>
      <c r="M69" s="19" t="str">
        <f t="shared" si="8"/>
        <v>femme2-maitriseNice</v>
      </c>
      <c r="N69" s="32" t="str">
        <f t="shared" si="9"/>
        <v>-</v>
      </c>
      <c r="O69" s="17">
        <f t="shared" si="10"/>
        <v>0</v>
      </c>
      <c r="P69" s="17">
        <f t="shared" si="11"/>
        <v>0</v>
      </c>
      <c r="Q69" s="17">
        <f t="shared" si="12"/>
        <v>30787.06</v>
      </c>
      <c r="R69" s="19" t="str">
        <f t="shared" si="13"/>
        <v>femmeNice</v>
      </c>
    </row>
    <row r="70" spans="1:18" s="17" customFormat="1" x14ac:dyDescent="0.2">
      <c r="A70" s="35" t="str">
        <f>IF('Base de Données'!A70&lt;&gt;"",'Base de Données'!A70,"-")</f>
        <v>DYGC7021</v>
      </c>
      <c r="B70" s="35" t="str">
        <f>IF('Base de Données'!B70&lt;&gt;"",'Base de Données'!B70,"-")</f>
        <v>COUGET</v>
      </c>
      <c r="C70" s="35" t="str">
        <f>IF('Base de Données'!C70&lt;&gt;"",'Base de Données'!C70,"-")</f>
        <v>Delphine</v>
      </c>
      <c r="D70" s="35" t="str">
        <f>IF('Base de Données'!D70&lt;&gt;"",'Base de Données'!D70,"-")</f>
        <v>1-agent</v>
      </c>
      <c r="E70" s="35" t="str">
        <f>IF('Base de Données'!E70&lt;&gt;"",'Base de Données'!E70,"-")</f>
        <v>Nice</v>
      </c>
      <c r="F70" s="35" t="str">
        <f>IF('Base de Données'!F70&lt;&gt;"",'Base de Données'!F70,"-")</f>
        <v>pièce 66</v>
      </c>
      <c r="G70" s="35">
        <f>IF('Base de Données'!G70&lt;&gt;"",'Base de Données'!G70,"-")</f>
        <v>3730</v>
      </c>
      <c r="H70" s="35">
        <f>IF('Base de Données'!H70&lt;&gt;"",'Base de Données'!H70,"-")</f>
        <v>23936.62</v>
      </c>
      <c r="I70" s="35" t="str">
        <f>IF('Base de Données'!I70&lt;&gt;"",'Base de Données'!I70,"-")</f>
        <v>femme</v>
      </c>
      <c r="J70" s="35">
        <f>IF('Base de Données'!J70&lt;&gt;"",'Base de Données'!J70,"-")</f>
        <v>30263</v>
      </c>
      <c r="K70" s="35">
        <f>IF('Base de Données'!K70&lt;&gt;"",'Base de Données'!K70,"-")</f>
        <v>29</v>
      </c>
      <c r="L70" s="19" t="str">
        <f t="shared" si="7"/>
        <v>femme1-agent</v>
      </c>
      <c r="M70" s="19" t="str">
        <f t="shared" si="8"/>
        <v>femme1-agentNice</v>
      </c>
      <c r="N70" s="32" t="str">
        <f t="shared" si="9"/>
        <v>-</v>
      </c>
      <c r="O70" s="17">
        <f t="shared" si="10"/>
        <v>0</v>
      </c>
      <c r="P70" s="17">
        <f t="shared" si="11"/>
        <v>1</v>
      </c>
      <c r="Q70" s="17" t="str">
        <f t="shared" si="12"/>
        <v>-</v>
      </c>
      <c r="R70" s="19" t="str">
        <f t="shared" si="13"/>
        <v>femmeNice</v>
      </c>
    </row>
    <row r="71" spans="1:18" s="17" customFormat="1" x14ac:dyDescent="0.2">
      <c r="A71" s="35" t="str">
        <f>IF('Base de Données'!A71&lt;&gt;"",'Base de Données'!A71,"-")</f>
        <v>MVOC5020</v>
      </c>
      <c r="B71" s="35" t="str">
        <f>IF('Base de Données'!B71&lt;&gt;"",'Base de Données'!B71,"-")</f>
        <v>CRIÉ</v>
      </c>
      <c r="C71" s="35" t="str">
        <f>IF('Base de Données'!C71&lt;&gt;"",'Base de Données'!C71,"-")</f>
        <v>Michel</v>
      </c>
      <c r="D71" s="35" t="str">
        <f>IF('Base de Données'!D71&lt;&gt;"",'Base de Données'!D71,"-")</f>
        <v>4-cadre supérieur</v>
      </c>
      <c r="E71" s="35" t="str">
        <f>IF('Base de Données'!E71&lt;&gt;"",'Base de Données'!E71,"-")</f>
        <v>Paris</v>
      </c>
      <c r="F71" s="35" t="str">
        <f>IF('Base de Données'!F71&lt;&gt;"",'Base de Données'!F71,"-")</f>
        <v>pièce 90</v>
      </c>
      <c r="G71" s="35">
        <f>IF('Base de Données'!G71&lt;&gt;"",'Base de Données'!G71,"-")</f>
        <v>3946</v>
      </c>
      <c r="H71" s="35">
        <f>IF('Base de Données'!H71&lt;&gt;"",'Base de Données'!H71,"-")</f>
        <v>129398.76</v>
      </c>
      <c r="I71" s="35" t="str">
        <f>IF('Base de Données'!I71&lt;&gt;"",'Base de Données'!I71,"-")</f>
        <v>homme</v>
      </c>
      <c r="J71" s="35">
        <f>IF('Base de Données'!J71&lt;&gt;"",'Base de Données'!J71,"-")</f>
        <v>20837</v>
      </c>
      <c r="K71" s="35">
        <f>IF('Base de Données'!K71&lt;&gt;"",'Base de Données'!K71,"-")</f>
        <v>54</v>
      </c>
      <c r="L71" s="19" t="str">
        <f t="shared" si="7"/>
        <v>homme4-cadre supérieur</v>
      </c>
      <c r="M71" s="19" t="str">
        <f t="shared" si="8"/>
        <v>homme4-cadre supérieurParis</v>
      </c>
      <c r="N71" s="32">
        <f t="shared" si="9"/>
        <v>20837</v>
      </c>
      <c r="O71" s="17">
        <f t="shared" si="10"/>
        <v>0</v>
      </c>
      <c r="P71" s="17">
        <f t="shared" si="11"/>
        <v>0</v>
      </c>
      <c r="Q71" s="17">
        <f t="shared" si="12"/>
        <v>129398.76</v>
      </c>
      <c r="R71" s="19" t="str">
        <f t="shared" si="13"/>
        <v>hommeParis</v>
      </c>
    </row>
    <row r="72" spans="1:18" s="17" customFormat="1" x14ac:dyDescent="0.2">
      <c r="A72" s="35" t="str">
        <f>IF('Base de Données'!A72&lt;&gt;"",'Base de Données'!A72,"-")</f>
        <v>NRAC8563</v>
      </c>
      <c r="B72" s="35" t="str">
        <f>IF('Base de Données'!B72&lt;&gt;"",'Base de Données'!B72,"-")</f>
        <v>CROMBEZ</v>
      </c>
      <c r="C72" s="35" t="str">
        <f>IF('Base de Données'!C72&lt;&gt;"",'Base de Données'!C72,"-")</f>
        <v>Nadia</v>
      </c>
      <c r="D72" s="35" t="str">
        <f>IF('Base de Données'!D72&lt;&gt;"",'Base de Données'!D72,"-")</f>
        <v>1-agent</v>
      </c>
      <c r="E72" s="35" t="str">
        <f>IF('Base de Données'!E72&lt;&gt;"",'Base de Données'!E72,"-")</f>
        <v>Nice</v>
      </c>
      <c r="F72" s="35" t="str">
        <f>IF('Base de Données'!F72&lt;&gt;"",'Base de Données'!F72,"-")</f>
        <v>pièce 80</v>
      </c>
      <c r="G72" s="35">
        <f>IF('Base de Données'!G72&lt;&gt;"",'Base de Données'!G72,"-")</f>
        <v>3200</v>
      </c>
      <c r="H72" s="35">
        <f>IF('Base de Données'!H72&lt;&gt;"",'Base de Données'!H72,"-")</f>
        <v>24592.99</v>
      </c>
      <c r="I72" s="35" t="str">
        <f>IF('Base de Données'!I72&lt;&gt;"",'Base de Données'!I72,"-")</f>
        <v>femme</v>
      </c>
      <c r="J72" s="35">
        <f>IF('Base de Données'!J72&lt;&gt;"",'Base de Données'!J72,"-")</f>
        <v>31305</v>
      </c>
      <c r="K72" s="35">
        <f>IF('Base de Données'!K72&lt;&gt;"",'Base de Données'!K72,"-")</f>
        <v>26</v>
      </c>
      <c r="L72" s="19" t="str">
        <f t="shared" si="7"/>
        <v>femme1-agent</v>
      </c>
      <c r="M72" s="19" t="str">
        <f t="shared" si="8"/>
        <v>femme1-agentNice</v>
      </c>
      <c r="N72" s="32" t="str">
        <f t="shared" si="9"/>
        <v>-</v>
      </c>
      <c r="O72" s="17">
        <f t="shared" si="10"/>
        <v>0</v>
      </c>
      <c r="P72" s="17">
        <f t="shared" si="11"/>
        <v>1</v>
      </c>
      <c r="Q72" s="17" t="str">
        <f t="shared" si="12"/>
        <v>-</v>
      </c>
      <c r="R72" s="19" t="str">
        <f t="shared" si="13"/>
        <v>femmeNice</v>
      </c>
    </row>
    <row r="73" spans="1:18" s="17" customFormat="1" x14ac:dyDescent="0.2">
      <c r="A73" s="35" t="str">
        <f>IF('Base de Données'!A73&lt;&gt;"",'Base de Données'!A73,"-")</f>
        <v>MVNC7632</v>
      </c>
      <c r="B73" s="35" t="str">
        <f>IF('Base de Données'!B73&lt;&gt;"",'Base de Données'!B73,"-")</f>
        <v>CUCIT</v>
      </c>
      <c r="C73" s="35" t="str">
        <f>IF('Base de Données'!C73&lt;&gt;"",'Base de Données'!C73,"-")</f>
        <v>Marie-Louise</v>
      </c>
      <c r="D73" s="35" t="str">
        <f>IF('Base de Données'!D73&lt;&gt;"",'Base de Données'!D73,"-")</f>
        <v>1-agent</v>
      </c>
      <c r="E73" s="35" t="str">
        <f>IF('Base de Données'!E73&lt;&gt;"",'Base de Données'!E73,"-")</f>
        <v>Nice</v>
      </c>
      <c r="F73" s="35" t="str">
        <f>IF('Base de Données'!F73&lt;&gt;"",'Base de Données'!F73,"-")</f>
        <v>pièce 35</v>
      </c>
      <c r="G73" s="35">
        <f>IF('Base de Données'!G73&lt;&gt;"",'Base de Données'!G73,"-")</f>
        <v>3794</v>
      </c>
      <c r="H73" s="35">
        <f>IF('Base de Données'!H73&lt;&gt;"",'Base de Données'!H73,"-")</f>
        <v>26274.04</v>
      </c>
      <c r="I73" s="35" t="str">
        <f>IF('Base de Données'!I73&lt;&gt;"",'Base de Données'!I73,"-")</f>
        <v>femme</v>
      </c>
      <c r="J73" s="35">
        <f>IF('Base de Données'!J73&lt;&gt;"",'Base de Données'!J73,"-")</f>
        <v>29903</v>
      </c>
      <c r="K73" s="35">
        <f>IF('Base de Données'!K73&lt;&gt;"",'Base de Données'!K73,"-")</f>
        <v>30</v>
      </c>
      <c r="L73" s="19" t="str">
        <f t="shared" si="7"/>
        <v>femme1-agent</v>
      </c>
      <c r="M73" s="19" t="str">
        <f t="shared" si="8"/>
        <v>femme1-agentNice</v>
      </c>
      <c r="N73" s="32" t="str">
        <f t="shared" si="9"/>
        <v>-</v>
      </c>
      <c r="O73" s="17">
        <f t="shared" si="10"/>
        <v>0</v>
      </c>
      <c r="P73" s="17">
        <f t="shared" si="11"/>
        <v>0</v>
      </c>
      <c r="Q73" s="17" t="str">
        <f t="shared" si="12"/>
        <v>-</v>
      </c>
      <c r="R73" s="19" t="str">
        <f t="shared" si="13"/>
        <v>femmeNice</v>
      </c>
    </row>
    <row r="74" spans="1:18" s="17" customFormat="1" x14ac:dyDescent="0.2">
      <c r="A74" s="35" t="str">
        <f>IF('Base de Données'!A74&lt;&gt;"",'Base de Données'!A74,"-")</f>
        <v>CYVC6773</v>
      </c>
      <c r="B74" s="35" t="str">
        <f>IF('Base de Données'!B74&lt;&gt;"",'Base de Données'!B74,"-")</f>
        <v>CYMBALIST</v>
      </c>
      <c r="C74" s="35" t="str">
        <f>IF('Base de Données'!C74&lt;&gt;"",'Base de Données'!C74,"-")</f>
        <v>Christophe</v>
      </c>
      <c r="D74" s="35" t="str">
        <f>IF('Base de Données'!D74&lt;&gt;"",'Base de Données'!D74,"-")</f>
        <v>2-maitrise</v>
      </c>
      <c r="E74" s="35" t="str">
        <f>IF('Base de Données'!E74&lt;&gt;"",'Base de Données'!E74,"-")</f>
        <v>Nice</v>
      </c>
      <c r="F74" s="35" t="str">
        <f>IF('Base de Données'!F74&lt;&gt;"",'Base de Données'!F74,"-")</f>
        <v>pièce 118</v>
      </c>
      <c r="G74" s="35">
        <f>IF('Base de Données'!G74&lt;&gt;"",'Base de Données'!G74,"-")</f>
        <v>3270</v>
      </c>
      <c r="H74" s="35">
        <f>IF('Base de Données'!H74&lt;&gt;"",'Base de Données'!H74,"-")</f>
        <v>38121.47</v>
      </c>
      <c r="I74" s="35" t="str">
        <f>IF('Base de Données'!I74&lt;&gt;"",'Base de Données'!I74,"-")</f>
        <v>homme</v>
      </c>
      <c r="J74" s="35">
        <f>IF('Base de Données'!J74&lt;&gt;"",'Base de Données'!J74,"-")</f>
        <v>24952</v>
      </c>
      <c r="K74" s="35">
        <f>IF('Base de Données'!K74&lt;&gt;"",'Base de Données'!K74,"-")</f>
        <v>43</v>
      </c>
      <c r="L74" s="19" t="str">
        <f t="shared" si="7"/>
        <v>homme2-maitrise</v>
      </c>
      <c r="M74" s="19" t="str">
        <f t="shared" si="8"/>
        <v>homme2-maitriseNice</v>
      </c>
      <c r="N74" s="32" t="str">
        <f t="shared" si="9"/>
        <v>-</v>
      </c>
      <c r="O74" s="17">
        <f t="shared" si="10"/>
        <v>0</v>
      </c>
      <c r="P74" s="17">
        <f t="shared" si="11"/>
        <v>0</v>
      </c>
      <c r="Q74" s="17">
        <f t="shared" si="12"/>
        <v>38121.47</v>
      </c>
      <c r="R74" s="19" t="str">
        <f t="shared" si="13"/>
        <v>hommeNice</v>
      </c>
    </row>
    <row r="75" spans="1:18" s="17" customFormat="1" x14ac:dyDescent="0.2">
      <c r="A75" s="35" t="str">
        <f>IF('Base de Données'!A75&lt;&gt;"",'Base de Données'!A75,"-")</f>
        <v>RJTD6541</v>
      </c>
      <c r="B75" s="35" t="str">
        <f>IF('Base de Données'!B75&lt;&gt;"",'Base de Données'!B75,"-")</f>
        <v>DAMBSKI</v>
      </c>
      <c r="C75" s="35" t="str">
        <f>IF('Base de Données'!C75&lt;&gt;"",'Base de Données'!C75,"-")</f>
        <v>René</v>
      </c>
      <c r="D75" s="35" t="str">
        <f>IF('Base de Données'!D75&lt;&gt;"",'Base de Données'!D75,"-")</f>
        <v>1-agent</v>
      </c>
      <c r="E75" s="35" t="str">
        <f>IF('Base de Données'!E75&lt;&gt;"",'Base de Données'!E75,"-")</f>
        <v>Paris</v>
      </c>
      <c r="F75" s="35" t="str">
        <f>IF('Base de Données'!F75&lt;&gt;"",'Base de Données'!F75,"-")</f>
        <v>pièce 14</v>
      </c>
      <c r="G75" s="35">
        <f>IF('Base de Données'!G75&lt;&gt;"",'Base de Données'!G75,"-")</f>
        <v>3076</v>
      </c>
      <c r="H75" s="35">
        <f>IF('Base de Données'!H75&lt;&gt;"",'Base de Données'!H75,"-")</f>
        <v>28310.720000000001</v>
      </c>
      <c r="I75" s="35" t="str">
        <f>IF('Base de Données'!I75&lt;&gt;"",'Base de Données'!I75,"-")</f>
        <v>homme</v>
      </c>
      <c r="J75" s="35">
        <f>IF('Base de Données'!J75&lt;&gt;"",'Base de Données'!J75,"-")</f>
        <v>25928</v>
      </c>
      <c r="K75" s="35">
        <f>IF('Base de Données'!K75&lt;&gt;"",'Base de Données'!K75,"-")</f>
        <v>41</v>
      </c>
      <c r="L75" s="19" t="str">
        <f t="shared" si="7"/>
        <v>homme1-agent</v>
      </c>
      <c r="M75" s="19" t="str">
        <f t="shared" si="8"/>
        <v>homme1-agentParis</v>
      </c>
      <c r="N75" s="32" t="str">
        <f t="shared" si="9"/>
        <v>-</v>
      </c>
      <c r="O75" s="17">
        <f t="shared" si="10"/>
        <v>0</v>
      </c>
      <c r="P75" s="17">
        <f t="shared" si="11"/>
        <v>0</v>
      </c>
      <c r="Q75" s="17" t="str">
        <f t="shared" si="12"/>
        <v>-</v>
      </c>
      <c r="R75" s="19" t="str">
        <f t="shared" si="13"/>
        <v>hommeParis</v>
      </c>
    </row>
    <row r="76" spans="1:18" s="17" customFormat="1" x14ac:dyDescent="0.2">
      <c r="A76" s="35" t="str">
        <f>IF('Base de Données'!A76&lt;&gt;"",'Base de Données'!A76,"-")</f>
        <v>MVOD7617</v>
      </c>
      <c r="B76" s="35" t="str">
        <f>IF('Base de Données'!B76&lt;&gt;"",'Base de Données'!B76,"-")</f>
        <v>DANIEL</v>
      </c>
      <c r="C76" s="35" t="str">
        <f>IF('Base de Données'!C76&lt;&gt;"",'Base de Données'!C76,"-")</f>
        <v>Murielle</v>
      </c>
      <c r="D76" s="35" t="str">
        <f>IF('Base de Données'!D76&lt;&gt;"",'Base de Données'!D76,"-")</f>
        <v>1-agent</v>
      </c>
      <c r="E76" s="35" t="str">
        <f>IF('Base de Données'!E76&lt;&gt;"",'Base de Données'!E76,"-")</f>
        <v>Paris</v>
      </c>
      <c r="F76" s="35" t="str">
        <f>IF('Base de Données'!F76&lt;&gt;"",'Base de Données'!F76,"-")</f>
        <v>pièce 255</v>
      </c>
      <c r="G76" s="35">
        <f>IF('Base de Données'!G76&lt;&gt;"",'Base de Données'!G76,"-")</f>
        <v>3633</v>
      </c>
      <c r="H76" s="35">
        <f>IF('Base de Données'!H76&lt;&gt;"",'Base de Données'!H76,"-")</f>
        <v>25672.48</v>
      </c>
      <c r="I76" s="35" t="str">
        <f>IF('Base de Données'!I76&lt;&gt;"",'Base de Données'!I76,"-")</f>
        <v>femme</v>
      </c>
      <c r="J76" s="35">
        <f>IF('Base de Données'!J76&lt;&gt;"",'Base de Données'!J76,"-")</f>
        <v>29804</v>
      </c>
      <c r="K76" s="35">
        <f>IF('Base de Données'!K76&lt;&gt;"",'Base de Données'!K76,"-")</f>
        <v>30</v>
      </c>
      <c r="L76" s="19" t="str">
        <f t="shared" si="7"/>
        <v>femme1-agent</v>
      </c>
      <c r="M76" s="19" t="str">
        <f t="shared" si="8"/>
        <v>femme1-agentParis</v>
      </c>
      <c r="N76" s="32" t="str">
        <f t="shared" si="9"/>
        <v>-</v>
      </c>
      <c r="O76" s="17">
        <f t="shared" si="10"/>
        <v>0</v>
      </c>
      <c r="P76" s="17">
        <f t="shared" si="11"/>
        <v>0</v>
      </c>
      <c r="Q76" s="17" t="str">
        <f t="shared" si="12"/>
        <v>-</v>
      </c>
      <c r="R76" s="19" t="str">
        <f t="shared" si="13"/>
        <v>femmeParis</v>
      </c>
    </row>
    <row r="77" spans="1:18" s="17" customFormat="1" x14ac:dyDescent="0.2">
      <c r="A77" s="35" t="str">
        <f>IF('Base de Données'!A77&lt;&gt;"",'Base de Données'!A77,"-")</f>
        <v>VDJD8315</v>
      </c>
      <c r="B77" s="35" t="str">
        <f>IF('Base de Données'!B77&lt;&gt;"",'Base de Données'!B77,"-")</f>
        <v>DEDIEU</v>
      </c>
      <c r="C77" s="35" t="str">
        <f>IF('Base de Données'!C77&lt;&gt;"",'Base de Données'!C77,"-")</f>
        <v>Vanessa</v>
      </c>
      <c r="D77" s="35" t="str">
        <f>IF('Base de Données'!D77&lt;&gt;"",'Base de Données'!D77,"-")</f>
        <v>1-agent</v>
      </c>
      <c r="E77" s="35" t="str">
        <f>IF('Base de Données'!E77&lt;&gt;"",'Base de Données'!E77,"-")</f>
        <v>Nice</v>
      </c>
      <c r="F77" s="35" t="str">
        <f>IF('Base de Données'!F77&lt;&gt;"",'Base de Données'!F77,"-")</f>
        <v>pièce 78</v>
      </c>
      <c r="G77" s="35">
        <f>IF('Base de Données'!G77&lt;&gt;"",'Base de Données'!G77,"-")</f>
        <v>3712</v>
      </c>
      <c r="H77" s="35">
        <f>IF('Base de Données'!H77&lt;&gt;"",'Base de Données'!H77,"-")</f>
        <v>23924.71</v>
      </c>
      <c r="I77" s="35" t="str">
        <f>IF('Base de Données'!I77&lt;&gt;"",'Base de Données'!I77,"-")</f>
        <v>femme</v>
      </c>
      <c r="J77" s="35">
        <f>IF('Base de Données'!J77&lt;&gt;"",'Base de Données'!J77,"-")</f>
        <v>31810</v>
      </c>
      <c r="K77" s="35">
        <f>IF('Base de Données'!K77&lt;&gt;"",'Base de Données'!K77,"-")</f>
        <v>24</v>
      </c>
      <c r="L77" s="19" t="str">
        <f t="shared" si="7"/>
        <v>femme1-agent</v>
      </c>
      <c r="M77" s="19" t="str">
        <f t="shared" si="8"/>
        <v>femme1-agentNice</v>
      </c>
      <c r="N77" s="32" t="str">
        <f t="shared" si="9"/>
        <v>-</v>
      </c>
      <c r="O77" s="17">
        <f t="shared" si="10"/>
        <v>0</v>
      </c>
      <c r="P77" s="17">
        <f t="shared" si="11"/>
        <v>1</v>
      </c>
      <c r="Q77" s="17" t="str">
        <f t="shared" si="12"/>
        <v>-</v>
      </c>
      <c r="R77" s="19" t="str">
        <f t="shared" si="13"/>
        <v>femmeNice</v>
      </c>
    </row>
    <row r="78" spans="1:18" s="17" customFormat="1" x14ac:dyDescent="0.2">
      <c r="A78" s="35" t="str">
        <f>IF('Base de Données'!A78&lt;&gt;"",'Base de Données'!A78,"-")</f>
        <v>EQDD5640</v>
      </c>
      <c r="B78" s="35" t="str">
        <f>IF('Base de Données'!B78&lt;&gt;"",'Base de Données'!B78,"-")</f>
        <v>DEFRANCE</v>
      </c>
      <c r="C78" s="35" t="str">
        <f>IF('Base de Données'!C78&lt;&gt;"",'Base de Données'!C78,"-")</f>
        <v>Eliette</v>
      </c>
      <c r="D78" s="35" t="str">
        <f>IF('Base de Données'!D78&lt;&gt;"",'Base de Données'!D78,"-")</f>
        <v>1-agent</v>
      </c>
      <c r="E78" s="35" t="str">
        <f>IF('Base de Données'!E78&lt;&gt;"",'Base de Données'!E78,"-")</f>
        <v>Paris</v>
      </c>
      <c r="F78" s="35" t="str">
        <f>IF('Base de Données'!F78&lt;&gt;"",'Base de Données'!F78,"-")</f>
        <v>pièce 74</v>
      </c>
      <c r="G78" s="35">
        <f>IF('Base de Données'!G78&lt;&gt;"",'Base de Données'!G78,"-")</f>
        <v>3005</v>
      </c>
      <c r="H78" s="35">
        <f>IF('Base de Données'!H78&lt;&gt;"",'Base de Données'!H78,"-")</f>
        <v>27182.66</v>
      </c>
      <c r="I78" s="35" t="str">
        <f>IF('Base de Données'!I78&lt;&gt;"",'Base de Données'!I78,"-")</f>
        <v>femme</v>
      </c>
      <c r="J78" s="35">
        <f>IF('Base de Données'!J78&lt;&gt;"",'Base de Données'!J78,"-")</f>
        <v>23157</v>
      </c>
      <c r="K78" s="35">
        <f>IF('Base de Données'!K78&lt;&gt;"",'Base de Données'!K78,"-")</f>
        <v>48</v>
      </c>
      <c r="L78" s="19" t="str">
        <f t="shared" si="7"/>
        <v>femme1-agent</v>
      </c>
      <c r="M78" s="19" t="str">
        <f t="shared" si="8"/>
        <v>femme1-agentParis</v>
      </c>
      <c r="N78" s="32" t="str">
        <f t="shared" si="9"/>
        <v>-</v>
      </c>
      <c r="O78" s="17">
        <f t="shared" si="10"/>
        <v>0</v>
      </c>
      <c r="P78" s="17">
        <f t="shared" si="11"/>
        <v>0</v>
      </c>
      <c r="Q78" s="17" t="str">
        <f t="shared" si="12"/>
        <v>-</v>
      </c>
      <c r="R78" s="19" t="str">
        <f t="shared" si="13"/>
        <v>femmeParis</v>
      </c>
    </row>
    <row r="79" spans="1:18" s="17" customFormat="1" x14ac:dyDescent="0.2">
      <c r="A79" s="35" t="str">
        <f>IF('Base de Données'!A79&lt;&gt;"",'Base de Données'!A79,"-")</f>
        <v>NQRD6661</v>
      </c>
      <c r="B79" s="35" t="str">
        <f>IF('Base de Données'!B79&lt;&gt;"",'Base de Données'!B79,"-")</f>
        <v>DEIXONNE</v>
      </c>
      <c r="C79" s="35" t="str">
        <f>IF('Base de Données'!C79&lt;&gt;"",'Base de Données'!C79,"-")</f>
        <v>Nadine</v>
      </c>
      <c r="D79" s="35" t="str">
        <f>IF('Base de Données'!D79&lt;&gt;"",'Base de Données'!D79,"-")</f>
        <v>1-agent</v>
      </c>
      <c r="E79" s="35" t="str">
        <f>IF('Base de Données'!E79&lt;&gt;"",'Base de Données'!E79,"-")</f>
        <v>Paris</v>
      </c>
      <c r="F79" s="35" t="str">
        <f>IF('Base de Données'!F79&lt;&gt;"",'Base de Données'!F79,"-")</f>
        <v>pièce 133</v>
      </c>
      <c r="G79" s="35">
        <f>IF('Base de Données'!G79&lt;&gt;"",'Base de Données'!G79,"-")</f>
        <v>3631</v>
      </c>
      <c r="H79" s="35">
        <f>IF('Base de Données'!H79&lt;&gt;"",'Base de Données'!H79,"-")</f>
        <v>28112.83</v>
      </c>
      <c r="I79" s="35" t="str">
        <f>IF('Base de Données'!I79&lt;&gt;"",'Base de Données'!I79,"-")</f>
        <v>femme</v>
      </c>
      <c r="J79" s="35">
        <f>IF('Base de Données'!J79&lt;&gt;"",'Base de Données'!J79,"-")</f>
        <v>26330</v>
      </c>
      <c r="K79" s="35">
        <f>IF('Base de Données'!K79&lt;&gt;"",'Base de Données'!K79,"-")</f>
        <v>39</v>
      </c>
      <c r="L79" s="19" t="str">
        <f t="shared" si="7"/>
        <v>femme1-agent</v>
      </c>
      <c r="M79" s="19" t="str">
        <f t="shared" si="8"/>
        <v>femme1-agentParis</v>
      </c>
      <c r="N79" s="32" t="str">
        <f t="shared" si="9"/>
        <v>-</v>
      </c>
      <c r="O79" s="17">
        <f t="shared" si="10"/>
        <v>0</v>
      </c>
      <c r="P79" s="17">
        <f t="shared" si="11"/>
        <v>0</v>
      </c>
      <c r="Q79" s="17" t="str">
        <f t="shared" si="12"/>
        <v>-</v>
      </c>
      <c r="R79" s="19" t="str">
        <f t="shared" si="13"/>
        <v>femmeParis</v>
      </c>
    </row>
    <row r="80" spans="1:18" s="17" customFormat="1" x14ac:dyDescent="0.2">
      <c r="A80" s="35" t="str">
        <f>IF('Base de Données'!A80&lt;&gt;"",'Base de Données'!A80,"-")</f>
        <v>JHLD7172</v>
      </c>
      <c r="B80" s="35" t="str">
        <f>IF('Base de Données'!B80&lt;&gt;"",'Base de Données'!B80,"-")</f>
        <v>DELAMARRE</v>
      </c>
      <c r="C80" s="35" t="str">
        <f>IF('Base de Données'!C80&lt;&gt;"",'Base de Données'!C80,"-")</f>
        <v>Jean-Luc</v>
      </c>
      <c r="D80" s="35" t="str">
        <f>IF('Base de Données'!D80&lt;&gt;"",'Base de Données'!D80,"-")</f>
        <v>1-agent</v>
      </c>
      <c r="E80" s="35" t="str">
        <f>IF('Base de Données'!E80&lt;&gt;"",'Base de Données'!E80,"-")</f>
        <v>Nice</v>
      </c>
      <c r="F80" s="35" t="str">
        <f>IF('Base de Données'!F80&lt;&gt;"",'Base de Données'!F80,"-")</f>
        <v>pièce 118</v>
      </c>
      <c r="G80" s="35">
        <f>IF('Base de Données'!G80&lt;&gt;"",'Base de Données'!G80,"-")</f>
        <v>3108</v>
      </c>
      <c r="H80" s="35">
        <f>IF('Base de Données'!H80&lt;&gt;"",'Base de Données'!H80,"-")</f>
        <v>29179.85</v>
      </c>
      <c r="I80" s="35" t="str">
        <f>IF('Base de Données'!I80&lt;&gt;"",'Base de Données'!I80,"-")</f>
        <v>homme</v>
      </c>
      <c r="J80" s="35">
        <f>IF('Base de Données'!J80&lt;&gt;"",'Base de Données'!J80,"-")</f>
        <v>29354</v>
      </c>
      <c r="K80" s="35">
        <f>IF('Base de Données'!K80&lt;&gt;"",'Base de Données'!K80,"-")</f>
        <v>31</v>
      </c>
      <c r="L80" s="19" t="str">
        <f t="shared" si="7"/>
        <v>homme1-agent</v>
      </c>
      <c r="M80" s="19" t="str">
        <f t="shared" si="8"/>
        <v>homme1-agentNice</v>
      </c>
      <c r="N80" s="32" t="str">
        <f t="shared" si="9"/>
        <v>-</v>
      </c>
      <c r="O80" s="17">
        <f t="shared" si="10"/>
        <v>0</v>
      </c>
      <c r="P80" s="17">
        <f t="shared" si="11"/>
        <v>0</v>
      </c>
      <c r="Q80" s="17" t="str">
        <f t="shared" si="12"/>
        <v>-</v>
      </c>
      <c r="R80" s="19" t="str">
        <f t="shared" si="13"/>
        <v>hommeNice</v>
      </c>
    </row>
    <row r="81" spans="1:18" s="17" customFormat="1" x14ac:dyDescent="0.2">
      <c r="A81" s="35" t="str">
        <f>IF('Base de Données'!A81&lt;&gt;"",'Base de Données'!A81,"-")</f>
        <v>PYED6237</v>
      </c>
      <c r="B81" s="35" t="str">
        <f>IF('Base de Données'!B81&lt;&gt;"",'Base de Données'!B81,"-")</f>
        <v>DELUC</v>
      </c>
      <c r="C81" s="35" t="str">
        <f>IF('Base de Données'!C81&lt;&gt;"",'Base de Données'!C81,"-")</f>
        <v>Pascal</v>
      </c>
      <c r="D81" s="35" t="str">
        <f>IF('Base de Données'!D81&lt;&gt;"",'Base de Données'!D81,"-")</f>
        <v>4-cadre supérieur</v>
      </c>
      <c r="E81" s="35" t="str">
        <f>IF('Base de Données'!E81&lt;&gt;"",'Base de Données'!E81,"-")</f>
        <v>Paris</v>
      </c>
      <c r="F81" s="35" t="str">
        <f>IF('Base de Données'!F81&lt;&gt;"",'Base de Données'!F81,"-")</f>
        <v>pièce 97</v>
      </c>
      <c r="G81" s="35">
        <f>IF('Base de Données'!G81&lt;&gt;"",'Base de Données'!G81,"-")</f>
        <v>3068</v>
      </c>
      <c r="H81" s="35">
        <f>IF('Base de Données'!H81&lt;&gt;"",'Base de Données'!H81,"-")</f>
        <v>87070.34</v>
      </c>
      <c r="I81" s="35" t="str">
        <f>IF('Base de Données'!I81&lt;&gt;"",'Base de Données'!I81,"-")</f>
        <v>homme</v>
      </c>
      <c r="J81" s="35">
        <f>IF('Base de Données'!J81&lt;&gt;"",'Base de Données'!J81,"-")</f>
        <v>23621</v>
      </c>
      <c r="K81" s="35">
        <f>IF('Base de Données'!K81&lt;&gt;"",'Base de Données'!K81,"-")</f>
        <v>47</v>
      </c>
      <c r="L81" s="19" t="str">
        <f t="shared" si="7"/>
        <v>homme4-cadre supérieur</v>
      </c>
      <c r="M81" s="19" t="str">
        <f t="shared" si="8"/>
        <v>homme4-cadre supérieurParis</v>
      </c>
      <c r="N81" s="32">
        <f t="shared" si="9"/>
        <v>23621</v>
      </c>
      <c r="O81" s="17">
        <f t="shared" si="10"/>
        <v>0</v>
      </c>
      <c r="P81" s="17">
        <f t="shared" si="11"/>
        <v>0</v>
      </c>
      <c r="Q81" s="17">
        <f t="shared" si="12"/>
        <v>87070.34</v>
      </c>
      <c r="R81" s="19" t="str">
        <f t="shared" si="13"/>
        <v>hommeParis</v>
      </c>
    </row>
    <row r="82" spans="1:18" s="17" customFormat="1" x14ac:dyDescent="0.2">
      <c r="A82" s="35" t="str">
        <f>IF('Base de Données'!A82&lt;&gt;"",'Base de Données'!A82,"-")</f>
        <v>CAND6545</v>
      </c>
      <c r="B82" s="35" t="str">
        <f>IF('Base de Données'!B82&lt;&gt;"",'Base de Données'!B82,"-")</f>
        <v>DENIS</v>
      </c>
      <c r="C82" s="35" t="str">
        <f>IF('Base de Données'!C82&lt;&gt;"",'Base de Données'!C82,"-")</f>
        <v>Claudine</v>
      </c>
      <c r="D82" s="35" t="str">
        <f>IF('Base de Données'!D82&lt;&gt;"",'Base de Données'!D82,"-")</f>
        <v>1-agent</v>
      </c>
      <c r="E82" s="35" t="str">
        <f>IF('Base de Données'!E82&lt;&gt;"",'Base de Données'!E82,"-")</f>
        <v>Nice</v>
      </c>
      <c r="F82" s="35" t="str">
        <f>IF('Base de Données'!F82&lt;&gt;"",'Base de Données'!F82,"-")</f>
        <v>pièce 136</v>
      </c>
      <c r="G82" s="35">
        <f>IF('Base de Données'!G82&lt;&gt;"",'Base de Données'!G82,"-")</f>
        <v>3669</v>
      </c>
      <c r="H82" s="35">
        <f>IF('Base de Données'!H82&lt;&gt;"",'Base de Données'!H82,"-")</f>
        <v>21659.919999999998</v>
      </c>
      <c r="I82" s="35" t="str">
        <f>IF('Base de Données'!I82&lt;&gt;"",'Base de Données'!I82,"-")</f>
        <v>femme</v>
      </c>
      <c r="J82" s="35">
        <f>IF('Base de Données'!J82&lt;&gt;"",'Base de Données'!J82,"-")</f>
        <v>26644</v>
      </c>
      <c r="K82" s="35">
        <f>IF('Base de Données'!K82&lt;&gt;"",'Base de Données'!K82,"-")</f>
        <v>39</v>
      </c>
      <c r="L82" s="19" t="str">
        <f t="shared" si="7"/>
        <v>femme1-agent</v>
      </c>
      <c r="M82" s="19" t="str">
        <f t="shared" si="8"/>
        <v>femme1-agentNice</v>
      </c>
      <c r="N82" s="32" t="str">
        <f t="shared" si="9"/>
        <v>-</v>
      </c>
      <c r="O82" s="17">
        <f t="shared" si="10"/>
        <v>0</v>
      </c>
      <c r="P82" s="17">
        <f t="shared" si="11"/>
        <v>1</v>
      </c>
      <c r="Q82" s="17" t="str">
        <f t="shared" si="12"/>
        <v>-</v>
      </c>
      <c r="R82" s="19" t="str">
        <f t="shared" si="13"/>
        <v>femmeNice</v>
      </c>
    </row>
    <row r="83" spans="1:18" s="17" customFormat="1" x14ac:dyDescent="0.2">
      <c r="A83" s="35" t="str">
        <f>IF('Base de Données'!A83&lt;&gt;"",'Base de Données'!A83,"-")</f>
        <v>IXID6657</v>
      </c>
      <c r="B83" s="35" t="str">
        <f>IF('Base de Données'!B83&lt;&gt;"",'Base de Données'!B83,"-")</f>
        <v>DESHAYES</v>
      </c>
      <c r="C83" s="35" t="str">
        <f>IF('Base de Données'!C83&lt;&gt;"",'Base de Données'!C83,"-")</f>
        <v>Isabelle</v>
      </c>
      <c r="D83" s="35" t="str">
        <f>IF('Base de Données'!D83&lt;&gt;"",'Base de Données'!D83,"-")</f>
        <v>1-agent</v>
      </c>
      <c r="E83" s="35" t="str">
        <f>IF('Base de Données'!E83&lt;&gt;"",'Base de Données'!E83,"-")</f>
        <v>Nice</v>
      </c>
      <c r="F83" s="35" t="str">
        <f>IF('Base de Données'!F83&lt;&gt;"",'Base de Données'!F83,"-")</f>
        <v>pièce 138</v>
      </c>
      <c r="G83" s="35">
        <f>IF('Base de Données'!G83&lt;&gt;"",'Base de Données'!G83,"-")</f>
        <v>3822</v>
      </c>
      <c r="H83" s="35">
        <f>IF('Base de Données'!H83&lt;&gt;"",'Base de Données'!H83,"-")</f>
        <v>22779.11</v>
      </c>
      <c r="I83" s="35" t="str">
        <f>IF('Base de Données'!I83&lt;&gt;"",'Base de Données'!I83,"-")</f>
        <v>femme</v>
      </c>
      <c r="J83" s="35">
        <f>IF('Base de Données'!J83&lt;&gt;"",'Base de Données'!J83,"-")</f>
        <v>24954</v>
      </c>
      <c r="K83" s="35">
        <f>IF('Base de Données'!K83&lt;&gt;"",'Base de Données'!K83,"-")</f>
        <v>43</v>
      </c>
      <c r="L83" s="19" t="str">
        <f t="shared" si="7"/>
        <v>femme1-agent</v>
      </c>
      <c r="M83" s="19" t="str">
        <f t="shared" si="8"/>
        <v>femme1-agentNice</v>
      </c>
      <c r="N83" s="32" t="str">
        <f t="shared" si="9"/>
        <v>-</v>
      </c>
      <c r="O83" s="17">
        <f t="shared" si="10"/>
        <v>0</v>
      </c>
      <c r="P83" s="17">
        <f t="shared" si="11"/>
        <v>1</v>
      </c>
      <c r="Q83" s="17" t="str">
        <f t="shared" si="12"/>
        <v>-</v>
      </c>
      <c r="R83" s="19" t="str">
        <f t="shared" si="13"/>
        <v>femmeNice</v>
      </c>
    </row>
    <row r="84" spans="1:18" s="17" customFormat="1" x14ac:dyDescent="0.2">
      <c r="A84" s="35" t="str">
        <f>IF('Base de Données'!A84&lt;&gt;"",'Base de Données'!A84,"-")</f>
        <v>MLQD7466</v>
      </c>
      <c r="B84" s="35" t="str">
        <f>IF('Base de Données'!B84&lt;&gt;"",'Base de Données'!B84,"-")</f>
        <v>DESROSES</v>
      </c>
      <c r="C84" s="35" t="str">
        <f>IF('Base de Données'!C84&lt;&gt;"",'Base de Données'!C84,"-")</f>
        <v>Martine</v>
      </c>
      <c r="D84" s="35" t="str">
        <f>IF('Base de Données'!D84&lt;&gt;"",'Base de Données'!D84,"-")</f>
        <v>1-agent</v>
      </c>
      <c r="E84" s="35" t="str">
        <f>IF('Base de Données'!E84&lt;&gt;"",'Base de Données'!E84,"-")</f>
        <v>Paris</v>
      </c>
      <c r="F84" s="35" t="str">
        <f>IF('Base de Données'!F84&lt;&gt;"",'Base de Données'!F84,"-")</f>
        <v>pièce 95</v>
      </c>
      <c r="G84" s="35">
        <f>IF('Base de Données'!G84&lt;&gt;"",'Base de Données'!G84,"-")</f>
        <v>3119</v>
      </c>
      <c r="H84" s="35">
        <f>IF('Base de Données'!H84&lt;&gt;"",'Base de Données'!H84,"-")</f>
        <v>25321.49</v>
      </c>
      <c r="I84" s="35" t="str">
        <f>IF('Base de Données'!I84&lt;&gt;"",'Base de Données'!I84,"-")</f>
        <v>femme</v>
      </c>
      <c r="J84" s="35">
        <f>IF('Base de Données'!J84&lt;&gt;"",'Base de Données'!J84,"-")</f>
        <v>29001</v>
      </c>
      <c r="K84" s="35">
        <f>IF('Base de Données'!K84&lt;&gt;"",'Base de Données'!K84,"-")</f>
        <v>32</v>
      </c>
      <c r="L84" s="19" t="str">
        <f t="shared" si="7"/>
        <v>femme1-agent</v>
      </c>
      <c r="M84" s="19" t="str">
        <f t="shared" si="8"/>
        <v>femme1-agentParis</v>
      </c>
      <c r="N84" s="32" t="str">
        <f t="shared" si="9"/>
        <v>-</v>
      </c>
      <c r="O84" s="17">
        <f t="shared" si="10"/>
        <v>0</v>
      </c>
      <c r="P84" s="17">
        <f t="shared" si="11"/>
        <v>0</v>
      </c>
      <c r="Q84" s="17" t="str">
        <f t="shared" si="12"/>
        <v>-</v>
      </c>
      <c r="R84" s="19" t="str">
        <f t="shared" si="13"/>
        <v>femmeParis</v>
      </c>
    </row>
    <row r="85" spans="1:18" s="17" customFormat="1" x14ac:dyDescent="0.2">
      <c r="A85" s="35" t="str">
        <f>IF('Base de Données'!A85&lt;&gt;"",'Base de Données'!A85,"-")</f>
        <v>RJND6600</v>
      </c>
      <c r="B85" s="35" t="str">
        <f>IF('Base de Données'!B85&lt;&gt;"",'Base de Données'!B85,"-")</f>
        <v>DESTAIN</v>
      </c>
      <c r="C85" s="35" t="str">
        <f>IF('Base de Données'!C85&lt;&gt;"",'Base de Données'!C85,"-")</f>
        <v>Roseline</v>
      </c>
      <c r="D85" s="35" t="str">
        <f>IF('Base de Données'!D85&lt;&gt;"",'Base de Données'!D85,"-")</f>
        <v>3-cadre</v>
      </c>
      <c r="E85" s="35" t="str">
        <f>IF('Base de Données'!E85&lt;&gt;"",'Base de Données'!E85,"-")</f>
        <v>Paris</v>
      </c>
      <c r="F85" s="35" t="str">
        <f>IF('Base de Données'!F85&lt;&gt;"",'Base de Données'!F85,"-")</f>
        <v>pièce 255</v>
      </c>
      <c r="G85" s="35">
        <f>IF('Base de Données'!G85&lt;&gt;"",'Base de Données'!G85,"-")</f>
        <v>3152</v>
      </c>
      <c r="H85" s="35">
        <f>IF('Base de Données'!H85&lt;&gt;"",'Base de Données'!H85,"-")</f>
        <v>45178.080000000002</v>
      </c>
      <c r="I85" s="35" t="str">
        <f>IF('Base de Données'!I85&lt;&gt;"",'Base de Données'!I85,"-")</f>
        <v>femme</v>
      </c>
      <c r="J85" s="35">
        <f>IF('Base de Données'!J85&lt;&gt;"",'Base de Données'!J85,"-")</f>
        <v>24529</v>
      </c>
      <c r="K85" s="35">
        <f>IF('Base de Données'!K85&lt;&gt;"",'Base de Données'!K85,"-")</f>
        <v>44</v>
      </c>
      <c r="L85" s="19" t="str">
        <f t="shared" si="7"/>
        <v>femme3-cadre</v>
      </c>
      <c r="M85" s="19" t="str">
        <f t="shared" si="8"/>
        <v>femme3-cadreParis</v>
      </c>
      <c r="N85" s="32" t="str">
        <f t="shared" si="9"/>
        <v>-</v>
      </c>
      <c r="O85" s="17">
        <f t="shared" si="10"/>
        <v>1</v>
      </c>
      <c r="P85" s="17">
        <f t="shared" si="11"/>
        <v>0</v>
      </c>
      <c r="Q85" s="17">
        <f t="shared" si="12"/>
        <v>45178.080000000002</v>
      </c>
      <c r="R85" s="19" t="str">
        <f t="shared" si="13"/>
        <v>femmeParis</v>
      </c>
    </row>
    <row r="86" spans="1:18" s="17" customFormat="1" x14ac:dyDescent="0.2">
      <c r="A86" s="35" t="str">
        <f>IF('Base de Données'!A86&lt;&gt;"",'Base de Données'!A86,"-")</f>
        <v>YKKD5702</v>
      </c>
      <c r="B86" s="35" t="str">
        <f>IF('Base de Données'!B86&lt;&gt;"",'Base de Données'!B86,"-")</f>
        <v>D'HÉROUVILLE</v>
      </c>
      <c r="C86" s="35" t="str">
        <f>IF('Base de Données'!C86&lt;&gt;"",'Base de Données'!C86,"-")</f>
        <v>Yolande</v>
      </c>
      <c r="D86" s="35" t="str">
        <f>IF('Base de Données'!D86&lt;&gt;"",'Base de Données'!D86,"-")</f>
        <v>1-agent</v>
      </c>
      <c r="E86" s="35" t="str">
        <f>IF('Base de Données'!E86&lt;&gt;"",'Base de Données'!E86,"-")</f>
        <v>Strasbourg</v>
      </c>
      <c r="F86" s="35" t="str">
        <f>IF('Base de Données'!F86&lt;&gt;"",'Base de Données'!F86,"-")</f>
        <v>pièce 53</v>
      </c>
      <c r="G86" s="35">
        <f>IF('Base de Données'!G86&lt;&gt;"",'Base de Données'!G86,"-")</f>
        <v>3259</v>
      </c>
      <c r="H86" s="35">
        <f>IF('Base de Données'!H86&lt;&gt;"",'Base de Données'!H86,"-")</f>
        <v>23611.360000000001</v>
      </c>
      <c r="I86" s="35" t="str">
        <f>IF('Base de Données'!I86&lt;&gt;"",'Base de Données'!I86,"-")</f>
        <v>femme</v>
      </c>
      <c r="J86" s="35">
        <f>IF('Base de Données'!J86&lt;&gt;"",'Base de Données'!J86,"-")</f>
        <v>22319</v>
      </c>
      <c r="K86" s="35">
        <f>IF('Base de Données'!K86&lt;&gt;"",'Base de Données'!K86,"-")</f>
        <v>50</v>
      </c>
      <c r="L86" s="19" t="str">
        <f t="shared" si="7"/>
        <v>femme1-agent</v>
      </c>
      <c r="M86" s="19" t="str">
        <f t="shared" si="8"/>
        <v>femme1-agentStrasbourg</v>
      </c>
      <c r="N86" s="32" t="str">
        <f t="shared" si="9"/>
        <v>-</v>
      </c>
      <c r="O86" s="17">
        <f t="shared" si="10"/>
        <v>0</v>
      </c>
      <c r="P86" s="17">
        <f t="shared" si="11"/>
        <v>1</v>
      </c>
      <c r="Q86" s="17" t="str">
        <f t="shared" si="12"/>
        <v>-</v>
      </c>
      <c r="R86" s="19" t="str">
        <f t="shared" si="13"/>
        <v>femmeStrasbourg</v>
      </c>
    </row>
    <row r="87" spans="1:18" s="17" customFormat="1" x14ac:dyDescent="0.2">
      <c r="A87" s="35" t="str">
        <f>IF('Base de Données'!A87&lt;&gt;"",'Base de Données'!A87,"-")</f>
        <v>NXCD6257</v>
      </c>
      <c r="B87" s="35" t="str">
        <f>IF('Base de Données'!B87&lt;&gt;"",'Base de Données'!B87,"-")</f>
        <v>DI</v>
      </c>
      <c r="C87" s="35" t="str">
        <f>IF('Base de Données'!C87&lt;&gt;"",'Base de Données'!C87,"-")</f>
        <v>Nadine</v>
      </c>
      <c r="D87" s="35" t="str">
        <f>IF('Base de Données'!D87&lt;&gt;"",'Base de Données'!D87,"-")</f>
        <v>1-agent</v>
      </c>
      <c r="E87" s="35" t="str">
        <f>IF('Base de Données'!E87&lt;&gt;"",'Base de Données'!E87,"-")</f>
        <v>Paris</v>
      </c>
      <c r="F87" s="35" t="str">
        <f>IF('Base de Données'!F87&lt;&gt;"",'Base de Données'!F87,"-")</f>
        <v>pièce 206</v>
      </c>
      <c r="G87" s="35">
        <f>IF('Base de Données'!G87&lt;&gt;"",'Base de Données'!G87,"-")</f>
        <v>3727</v>
      </c>
      <c r="H87" s="35">
        <f>IF('Base de Données'!H87&lt;&gt;"",'Base de Données'!H87,"-")</f>
        <v>24482.34</v>
      </c>
      <c r="I87" s="35" t="str">
        <f>IF('Base de Données'!I87&lt;&gt;"",'Base de Données'!I87,"-")</f>
        <v>femme</v>
      </c>
      <c r="J87" s="35">
        <f>IF('Base de Données'!J87&lt;&gt;"",'Base de Données'!J87,"-")</f>
        <v>24221</v>
      </c>
      <c r="K87" s="35">
        <f>IF('Base de Données'!K87&lt;&gt;"",'Base de Données'!K87,"-")</f>
        <v>45</v>
      </c>
      <c r="L87" s="19" t="str">
        <f t="shared" si="7"/>
        <v>femme1-agent</v>
      </c>
      <c r="M87" s="19" t="str">
        <f t="shared" si="8"/>
        <v>femme1-agentParis</v>
      </c>
      <c r="N87" s="32" t="str">
        <f t="shared" si="9"/>
        <v>-</v>
      </c>
      <c r="O87" s="17">
        <f t="shared" si="10"/>
        <v>0</v>
      </c>
      <c r="P87" s="17">
        <f t="shared" si="11"/>
        <v>1</v>
      </c>
      <c r="Q87" s="17" t="str">
        <f t="shared" si="12"/>
        <v>-</v>
      </c>
      <c r="R87" s="19" t="str">
        <f t="shared" si="13"/>
        <v>femmeParis</v>
      </c>
    </row>
    <row r="88" spans="1:18" s="17" customFormat="1" x14ac:dyDescent="0.2">
      <c r="A88" s="35" t="str">
        <f>IF('Base de Données'!A88&lt;&gt;"",'Base de Données'!A88,"-")</f>
        <v>LIVD8556</v>
      </c>
      <c r="B88" s="35" t="str">
        <f>IF('Base de Données'!B88&lt;&gt;"",'Base de Données'!B88,"-")</f>
        <v>DONG</v>
      </c>
      <c r="C88" s="35" t="str">
        <f>IF('Base de Données'!C88&lt;&gt;"",'Base de Données'!C88,"-")</f>
        <v>Laetitia</v>
      </c>
      <c r="D88" s="35" t="str">
        <f>IF('Base de Données'!D88&lt;&gt;"",'Base de Données'!D88,"-")</f>
        <v>1-agent</v>
      </c>
      <c r="E88" s="35" t="str">
        <f>IF('Base de Données'!E88&lt;&gt;"",'Base de Données'!E88,"-")</f>
        <v>Nice</v>
      </c>
      <c r="F88" s="35" t="str">
        <f>IF('Base de Données'!F88&lt;&gt;"",'Base de Données'!F88,"-")</f>
        <v>pièce 74</v>
      </c>
      <c r="G88" s="35">
        <f>IF('Base de Données'!G88&lt;&gt;"",'Base de Données'!G88,"-")</f>
        <v>3647</v>
      </c>
      <c r="H88" s="35">
        <f>IF('Base de Données'!H88&lt;&gt;"",'Base de Données'!H88,"-")</f>
        <v>24623.360000000001</v>
      </c>
      <c r="I88" s="35" t="str">
        <f>IF('Base de Données'!I88&lt;&gt;"",'Base de Données'!I88,"-")</f>
        <v>femme</v>
      </c>
      <c r="J88" s="35">
        <f>IF('Base de Données'!J88&lt;&gt;"",'Base de Données'!J88,"-")</f>
        <v>30846</v>
      </c>
      <c r="K88" s="35">
        <f>IF('Base de Données'!K88&lt;&gt;"",'Base de Données'!K88,"-")</f>
        <v>27</v>
      </c>
      <c r="L88" s="19" t="str">
        <f t="shared" si="7"/>
        <v>femme1-agent</v>
      </c>
      <c r="M88" s="19" t="str">
        <f t="shared" si="8"/>
        <v>femme1-agentNice</v>
      </c>
      <c r="N88" s="32" t="str">
        <f t="shared" si="9"/>
        <v>-</v>
      </c>
      <c r="O88" s="17">
        <f t="shared" si="10"/>
        <v>0</v>
      </c>
      <c r="P88" s="17">
        <f t="shared" si="11"/>
        <v>1</v>
      </c>
      <c r="Q88" s="17" t="str">
        <f t="shared" si="12"/>
        <v>-</v>
      </c>
      <c r="R88" s="19" t="str">
        <f t="shared" si="13"/>
        <v>femmeNice</v>
      </c>
    </row>
    <row r="89" spans="1:18" s="17" customFormat="1" x14ac:dyDescent="0.2">
      <c r="A89" s="35" t="str">
        <f>IF('Base de Données'!A89&lt;&gt;"",'Base de Données'!A89,"-")</f>
        <v>JMSD4700</v>
      </c>
      <c r="B89" s="35" t="str">
        <f>IF('Base de Données'!B89&lt;&gt;"",'Base de Données'!B89,"-")</f>
        <v>DORLEANS</v>
      </c>
      <c r="C89" s="35" t="str">
        <f>IF('Base de Données'!C89&lt;&gt;"",'Base de Données'!C89,"-")</f>
        <v>François-Xavier</v>
      </c>
      <c r="D89" s="35" t="str">
        <f>IF('Base de Données'!D89&lt;&gt;"",'Base de Données'!D89,"-")</f>
        <v>3-cadre</v>
      </c>
      <c r="E89" s="35" t="str">
        <f>IF('Base de Données'!E89&lt;&gt;"",'Base de Données'!E89,"-")</f>
        <v>Nice</v>
      </c>
      <c r="F89" s="35" t="str">
        <f>IF('Base de Données'!F89&lt;&gt;"",'Base de Données'!F89,"-")</f>
        <v>pièce 211</v>
      </c>
      <c r="G89" s="35">
        <f>IF('Base de Données'!G89&lt;&gt;"",'Base de Données'!G89,"-")</f>
        <v>3162</v>
      </c>
      <c r="H89" s="35">
        <f>IF('Base de Données'!H89&lt;&gt;"",'Base de Données'!H89,"-")</f>
        <v>44590.01</v>
      </c>
      <c r="I89" s="35" t="str">
        <f>IF('Base de Données'!I89&lt;&gt;"",'Base de Données'!I89,"-")</f>
        <v>homme</v>
      </c>
      <c r="J89" s="35">
        <f>IF('Base de Données'!J89&lt;&gt;"",'Base de Données'!J89,"-")</f>
        <v>18897</v>
      </c>
      <c r="K89" s="35">
        <f>IF('Base de Données'!K89&lt;&gt;"",'Base de Données'!K89,"-")</f>
        <v>60</v>
      </c>
      <c r="L89" s="19" t="str">
        <f t="shared" si="7"/>
        <v>homme3-cadre</v>
      </c>
      <c r="M89" s="19" t="str">
        <f t="shared" si="8"/>
        <v>homme3-cadreNice</v>
      </c>
      <c r="N89" s="32" t="str">
        <f t="shared" si="9"/>
        <v>-</v>
      </c>
      <c r="O89" s="17">
        <f t="shared" si="10"/>
        <v>0</v>
      </c>
      <c r="P89" s="17">
        <f t="shared" si="11"/>
        <v>0</v>
      </c>
      <c r="Q89" s="17">
        <f t="shared" si="12"/>
        <v>44590.01</v>
      </c>
      <c r="R89" s="19" t="str">
        <f t="shared" si="13"/>
        <v>hommeNice</v>
      </c>
    </row>
    <row r="90" spans="1:18" s="17" customFormat="1" x14ac:dyDescent="0.2">
      <c r="A90" s="35" t="str">
        <f>IF('Base de Données'!A90&lt;&gt;"",'Base de Données'!A90,"-")</f>
        <v>JMSP8176</v>
      </c>
      <c r="B90" s="35" t="str">
        <f>IF('Base de Données'!B90&lt;&gt;"",'Base de Données'!B90,"-")</f>
        <v>DORLEANS</v>
      </c>
      <c r="C90" s="35" t="str">
        <f>IF('Base de Données'!C90&lt;&gt;"",'Base de Données'!C90,"-")</f>
        <v>Jérémie</v>
      </c>
      <c r="D90" s="35" t="str">
        <f>IF('Base de Données'!D90&lt;&gt;"",'Base de Données'!D90,"-")</f>
        <v>2-maitrise</v>
      </c>
      <c r="E90" s="35" t="str">
        <f>IF('Base de Données'!E90&lt;&gt;"",'Base de Données'!E90,"-")</f>
        <v>Paris</v>
      </c>
      <c r="F90" s="35" t="str">
        <f>IF('Base de Données'!F90&lt;&gt;"",'Base de Données'!F90,"-")</f>
        <v>pièce 229</v>
      </c>
      <c r="G90" s="35">
        <f>IF('Base de Données'!G90&lt;&gt;"",'Base de Données'!G90,"-")</f>
        <v>3409</v>
      </c>
      <c r="H90" s="35">
        <f>IF('Base de Données'!H90&lt;&gt;"",'Base de Données'!H90,"-")</f>
        <v>25554.58</v>
      </c>
      <c r="I90" s="35" t="str">
        <f>IF('Base de Données'!I90&lt;&gt;"",'Base de Données'!I90,"-")</f>
        <v>homme</v>
      </c>
      <c r="J90" s="35">
        <f>IF('Base de Données'!J90&lt;&gt;"",'Base de Données'!J90,"-")</f>
        <v>32464</v>
      </c>
      <c r="K90" s="35">
        <f>IF('Base de Données'!K90&lt;&gt;"",'Base de Données'!K90,"-")</f>
        <v>23</v>
      </c>
      <c r="L90" s="19" t="str">
        <f t="shared" si="7"/>
        <v>homme2-maitrise</v>
      </c>
      <c r="M90" s="19" t="str">
        <f t="shared" si="8"/>
        <v>homme2-maitriseParis</v>
      </c>
      <c r="N90" s="32" t="str">
        <f t="shared" si="9"/>
        <v>-</v>
      </c>
      <c r="O90" s="17">
        <f t="shared" si="10"/>
        <v>0</v>
      </c>
      <c r="P90" s="17">
        <f t="shared" si="11"/>
        <v>0</v>
      </c>
      <c r="Q90" s="17">
        <f t="shared" si="12"/>
        <v>25554.58</v>
      </c>
      <c r="R90" s="19" t="str">
        <f t="shared" si="13"/>
        <v>hommeParis</v>
      </c>
    </row>
    <row r="91" spans="1:18" s="17" customFormat="1" x14ac:dyDescent="0.2">
      <c r="A91" s="35" t="str">
        <f>IF('Base de Données'!A91&lt;&gt;"",'Base de Données'!A91,"-")</f>
        <v>SXND8105</v>
      </c>
      <c r="B91" s="35" t="str">
        <f>IF('Base de Données'!B91&lt;&gt;"",'Base de Données'!B91,"-")</f>
        <v>DOUCOURE</v>
      </c>
      <c r="C91" s="35" t="str">
        <f>IF('Base de Données'!C91&lt;&gt;"",'Base de Données'!C91,"-")</f>
        <v>Sébastien</v>
      </c>
      <c r="D91" s="35" t="str">
        <f>IF('Base de Données'!D91&lt;&gt;"",'Base de Données'!D91,"-")</f>
        <v>1-agent</v>
      </c>
      <c r="E91" s="35" t="str">
        <f>IF('Base de Données'!E91&lt;&gt;"",'Base de Données'!E91,"-")</f>
        <v>Nice</v>
      </c>
      <c r="F91" s="35" t="str">
        <f>IF('Base de Données'!F91&lt;&gt;"",'Base de Données'!F91,"-")</f>
        <v>pièce 115</v>
      </c>
      <c r="G91" s="35">
        <f>IF('Base de Données'!G91&lt;&gt;"",'Base de Données'!G91,"-")</f>
        <v>3114</v>
      </c>
      <c r="H91" s="35">
        <f>IF('Base de Données'!H91&lt;&gt;"",'Base de Données'!H91,"-")</f>
        <v>25381.22</v>
      </c>
      <c r="I91" s="35" t="str">
        <f>IF('Base de Données'!I91&lt;&gt;"",'Base de Données'!I91,"-")</f>
        <v>homme</v>
      </c>
      <c r="J91" s="35">
        <f>IF('Base de Données'!J91&lt;&gt;"",'Base de Données'!J91,"-")</f>
        <v>31046</v>
      </c>
      <c r="K91" s="35">
        <f>IF('Base de Données'!K91&lt;&gt;"",'Base de Données'!K91,"-")</f>
        <v>27</v>
      </c>
      <c r="L91" s="19" t="str">
        <f t="shared" si="7"/>
        <v>homme1-agent</v>
      </c>
      <c r="M91" s="19" t="str">
        <f t="shared" si="8"/>
        <v>homme1-agentNice</v>
      </c>
      <c r="N91" s="32" t="str">
        <f t="shared" si="9"/>
        <v>-</v>
      </c>
      <c r="O91" s="17">
        <f t="shared" si="10"/>
        <v>0</v>
      </c>
      <c r="P91" s="17">
        <f t="shared" si="11"/>
        <v>0</v>
      </c>
      <c r="Q91" s="17" t="str">
        <f t="shared" si="12"/>
        <v>-</v>
      </c>
      <c r="R91" s="19" t="str">
        <f t="shared" si="13"/>
        <v>hommeNice</v>
      </c>
    </row>
    <row r="92" spans="1:18" s="17" customFormat="1" x14ac:dyDescent="0.2">
      <c r="A92" s="35" t="str">
        <f>IF('Base de Données'!A92&lt;&gt;"",'Base de Données'!A92,"-")</f>
        <v>SPRD5631</v>
      </c>
      <c r="B92" s="35" t="str">
        <f>IF('Base de Données'!B92&lt;&gt;"",'Base de Données'!B92,"-")</f>
        <v>DUPRÉ</v>
      </c>
      <c r="C92" s="35" t="str">
        <f>IF('Base de Données'!C92&lt;&gt;"",'Base de Données'!C92,"-")</f>
        <v>Sophie</v>
      </c>
      <c r="D92" s="35" t="str">
        <f>IF('Base de Données'!D92&lt;&gt;"",'Base de Données'!D92,"-")</f>
        <v>3-cadre</v>
      </c>
      <c r="E92" s="35" t="str">
        <f>IF('Base de Données'!E92&lt;&gt;"",'Base de Données'!E92,"-")</f>
        <v>Nice</v>
      </c>
      <c r="F92" s="35" t="str">
        <f>IF('Base de Données'!F92&lt;&gt;"",'Base de Données'!F92,"-")</f>
        <v>pièce 62</v>
      </c>
      <c r="G92" s="35">
        <f>IF('Base de Données'!G92&lt;&gt;"",'Base de Données'!G92,"-")</f>
        <v>3075</v>
      </c>
      <c r="H92" s="35">
        <f>IF('Base de Données'!H92&lt;&gt;"",'Base de Données'!H92,"-")</f>
        <v>44364.74</v>
      </c>
      <c r="I92" s="35" t="str">
        <f>IF('Base de Données'!I92&lt;&gt;"",'Base de Données'!I92,"-")</f>
        <v>femme</v>
      </c>
      <c r="J92" s="35">
        <f>IF('Base de Données'!J92&lt;&gt;"",'Base de Données'!J92,"-")</f>
        <v>20357</v>
      </c>
      <c r="K92" s="35">
        <f>IF('Base de Données'!K92&lt;&gt;"",'Base de Données'!K92,"-")</f>
        <v>56</v>
      </c>
      <c r="L92" s="19" t="str">
        <f t="shared" si="7"/>
        <v>femme3-cadre</v>
      </c>
      <c r="M92" s="19" t="str">
        <f t="shared" si="8"/>
        <v>femme3-cadreNice</v>
      </c>
      <c r="N92" s="32" t="str">
        <f t="shared" si="9"/>
        <v>-</v>
      </c>
      <c r="O92" s="17">
        <f t="shared" si="10"/>
        <v>1</v>
      </c>
      <c r="P92" s="17">
        <f t="shared" si="11"/>
        <v>0</v>
      </c>
      <c r="Q92" s="17">
        <f t="shared" si="12"/>
        <v>44364.74</v>
      </c>
      <c r="R92" s="19" t="str">
        <f t="shared" si="13"/>
        <v>femmeNice</v>
      </c>
    </row>
    <row r="93" spans="1:18" s="17" customFormat="1" x14ac:dyDescent="0.2">
      <c r="A93" s="35" t="str">
        <f>IF('Base de Données'!A93&lt;&gt;"",'Base de Données'!A93,"-")</f>
        <v>AVGD5737</v>
      </c>
      <c r="B93" s="35" t="str">
        <f>IF('Base de Données'!B93&lt;&gt;"",'Base de Données'!B93,"-")</f>
        <v>DUROC</v>
      </c>
      <c r="C93" s="35" t="str">
        <f>IF('Base de Données'!C93&lt;&gt;"",'Base de Données'!C93,"-")</f>
        <v>Annie</v>
      </c>
      <c r="D93" s="35" t="str">
        <f>IF('Base de Données'!D93&lt;&gt;"",'Base de Données'!D93,"-")</f>
        <v>1-agent</v>
      </c>
      <c r="E93" s="35" t="str">
        <f>IF('Base de Données'!E93&lt;&gt;"",'Base de Données'!E93,"-")</f>
        <v>Nice</v>
      </c>
      <c r="F93" s="35" t="str">
        <f>IF('Base de Données'!F93&lt;&gt;"",'Base de Données'!F93,"-")</f>
        <v>pièce 64</v>
      </c>
      <c r="G93" s="35">
        <f>IF('Base de Données'!G93&lt;&gt;"",'Base de Données'!G93,"-")</f>
        <v>3819</v>
      </c>
      <c r="H93" s="35">
        <f>IF('Base de Données'!H93&lt;&gt;"",'Base de Données'!H93,"-")</f>
        <v>25883.11</v>
      </c>
      <c r="I93" s="35" t="str">
        <f>IF('Base de Données'!I93&lt;&gt;"",'Base de Données'!I93,"-")</f>
        <v>femme</v>
      </c>
      <c r="J93" s="35">
        <f>IF('Base de Données'!J93&lt;&gt;"",'Base de Données'!J93,"-")</f>
        <v>21907</v>
      </c>
      <c r="K93" s="35">
        <f>IF('Base de Données'!K93&lt;&gt;"",'Base de Données'!K93,"-")</f>
        <v>52</v>
      </c>
      <c r="L93" s="19" t="str">
        <f t="shared" si="7"/>
        <v>femme1-agent</v>
      </c>
      <c r="M93" s="19" t="str">
        <f t="shared" si="8"/>
        <v>femme1-agentNice</v>
      </c>
      <c r="N93" s="32" t="str">
        <f t="shared" si="9"/>
        <v>-</v>
      </c>
      <c r="O93" s="17">
        <f t="shared" si="10"/>
        <v>0</v>
      </c>
      <c r="P93" s="17">
        <f t="shared" si="11"/>
        <v>0</v>
      </c>
      <c r="Q93" s="17" t="str">
        <f t="shared" si="12"/>
        <v>-</v>
      </c>
      <c r="R93" s="19" t="str">
        <f t="shared" si="13"/>
        <v>femmeNice</v>
      </c>
    </row>
    <row r="94" spans="1:18" s="17" customFormat="1" x14ac:dyDescent="0.2">
      <c r="A94" s="35" t="str">
        <f>IF('Base de Données'!A94&lt;&gt;"",'Base de Données'!A94,"-")</f>
        <v>JLVD8341</v>
      </c>
      <c r="B94" s="35" t="str">
        <f>IF('Base de Données'!B94&lt;&gt;"",'Base de Données'!B94,"-")</f>
        <v>EGREVE</v>
      </c>
      <c r="C94" s="35" t="str">
        <f>IF('Base de Données'!C94&lt;&gt;"",'Base de Données'!C94,"-")</f>
        <v>Aymeric</v>
      </c>
      <c r="D94" s="35" t="str">
        <f>IF('Base de Données'!D94&lt;&gt;"",'Base de Données'!D94,"-")</f>
        <v>1-agent</v>
      </c>
      <c r="E94" s="35" t="str">
        <f>IF('Base de Données'!E94&lt;&gt;"",'Base de Données'!E94,"-")</f>
        <v>Nice</v>
      </c>
      <c r="F94" s="35" t="str">
        <f>IF('Base de Données'!F94&lt;&gt;"",'Base de Données'!F94,"-")</f>
        <v>pièce 221</v>
      </c>
      <c r="G94" s="35">
        <f>IF('Base de Données'!G94&lt;&gt;"",'Base de Données'!G94,"-")</f>
        <v>3113</v>
      </c>
      <c r="H94" s="35">
        <f>IF('Base de Données'!H94&lt;&gt;"",'Base de Données'!H94,"-")</f>
        <v>19502.82</v>
      </c>
      <c r="I94" s="35" t="str">
        <f>IF('Base de Données'!I94&lt;&gt;"",'Base de Données'!I94,"-")</f>
        <v>homme</v>
      </c>
      <c r="J94" s="35">
        <f>IF('Base de Données'!J94&lt;&gt;"",'Base de Données'!J94,"-")</f>
        <v>33872</v>
      </c>
      <c r="K94" s="35">
        <f>IF('Base de Données'!K94&lt;&gt;"",'Base de Données'!K94,"-")</f>
        <v>19</v>
      </c>
      <c r="L94" s="19" t="str">
        <f t="shared" si="7"/>
        <v>homme1-agent</v>
      </c>
      <c r="M94" s="19" t="str">
        <f t="shared" si="8"/>
        <v>homme1-agentNice</v>
      </c>
      <c r="N94" s="32" t="str">
        <f t="shared" si="9"/>
        <v>-</v>
      </c>
      <c r="O94" s="17">
        <f t="shared" si="10"/>
        <v>0</v>
      </c>
      <c r="P94" s="17">
        <f t="shared" si="11"/>
        <v>0</v>
      </c>
      <c r="Q94" s="17" t="str">
        <f t="shared" si="12"/>
        <v>-</v>
      </c>
      <c r="R94" s="19" t="str">
        <f t="shared" si="13"/>
        <v>hommeNice</v>
      </c>
    </row>
    <row r="95" spans="1:18" s="17" customFormat="1" x14ac:dyDescent="0.2">
      <c r="A95" s="35" t="str">
        <f>IF('Base de Données'!A95&lt;&gt;"",'Base de Données'!A95,"-")</f>
        <v>JMSE5573</v>
      </c>
      <c r="B95" s="35" t="str">
        <f>IF('Base de Données'!B95&lt;&gt;"",'Base de Données'!B95,"-")</f>
        <v>EGREVE</v>
      </c>
      <c r="C95" s="35" t="str">
        <f>IF('Base de Données'!C95&lt;&gt;"",'Base de Données'!C95,"-")</f>
        <v>Jean-René</v>
      </c>
      <c r="D95" s="35" t="str">
        <f>IF('Base de Données'!D95&lt;&gt;"",'Base de Données'!D95,"-")</f>
        <v>4-cadre supérieur</v>
      </c>
      <c r="E95" s="35" t="str">
        <f>IF('Base de Données'!E95&lt;&gt;"",'Base de Données'!E95,"-")</f>
        <v>Nice</v>
      </c>
      <c r="F95" s="35" t="str">
        <f>IF('Base de Données'!F95&lt;&gt;"",'Base de Données'!F95,"-")</f>
        <v>pièce 217</v>
      </c>
      <c r="G95" s="35">
        <f>IF('Base de Données'!G95&lt;&gt;"",'Base de Données'!G95,"-")</f>
        <v>3629</v>
      </c>
      <c r="H95" s="35">
        <f>IF('Base de Données'!H95&lt;&gt;"",'Base de Données'!H95,"-")</f>
        <v>98847.93</v>
      </c>
      <c r="I95" s="35" t="str">
        <f>IF('Base de Données'!I95&lt;&gt;"",'Base de Données'!I95,"-")</f>
        <v>homme</v>
      </c>
      <c r="J95" s="35">
        <f>IF('Base de Données'!J95&lt;&gt;"",'Base de Données'!J95,"-")</f>
        <v>21929</v>
      </c>
      <c r="K95" s="35">
        <f>IF('Base de Données'!K95&lt;&gt;"",'Base de Données'!K95,"-")</f>
        <v>51</v>
      </c>
      <c r="L95" s="19" t="str">
        <f t="shared" si="7"/>
        <v>homme4-cadre supérieur</v>
      </c>
      <c r="M95" s="19" t="str">
        <f t="shared" si="8"/>
        <v>homme4-cadre supérieurNice</v>
      </c>
      <c r="N95" s="32">
        <f t="shared" si="9"/>
        <v>21929</v>
      </c>
      <c r="O95" s="17">
        <f t="shared" si="10"/>
        <v>0</v>
      </c>
      <c r="P95" s="17">
        <f t="shared" si="11"/>
        <v>0</v>
      </c>
      <c r="Q95" s="17">
        <f t="shared" si="12"/>
        <v>98847.93</v>
      </c>
      <c r="R95" s="19" t="str">
        <f t="shared" si="13"/>
        <v>hommeNice</v>
      </c>
    </row>
    <row r="96" spans="1:18" s="17" customFormat="1" x14ac:dyDescent="0.2">
      <c r="A96" s="35" t="str">
        <f>IF('Base de Données'!A96&lt;&gt;"",'Base de Données'!A96,"-")</f>
        <v>NGNE6540</v>
      </c>
      <c r="B96" s="35" t="str">
        <f>IF('Base de Données'!B96&lt;&gt;"",'Base de Données'!B96,"-")</f>
        <v>EL KAABI</v>
      </c>
      <c r="C96" s="35" t="str">
        <f>IF('Base de Données'!C96&lt;&gt;"",'Base de Données'!C96,"-")</f>
        <v>Nicole</v>
      </c>
      <c r="D96" s="35" t="str">
        <f>IF('Base de Données'!D96&lt;&gt;"",'Base de Données'!D96,"-")</f>
        <v>1-agent</v>
      </c>
      <c r="E96" s="35" t="str">
        <f>IF('Base de Données'!E96&lt;&gt;"",'Base de Données'!E96,"-")</f>
        <v>Paris</v>
      </c>
      <c r="F96" s="35" t="str">
        <f>IF('Base de Données'!F96&lt;&gt;"",'Base de Données'!F96,"-")</f>
        <v>pièce 56</v>
      </c>
      <c r="G96" s="35">
        <f>IF('Base de Données'!G96&lt;&gt;"",'Base de Données'!G96,"-")</f>
        <v>3172</v>
      </c>
      <c r="H96" s="35">
        <f>IF('Base de Données'!H96&lt;&gt;"",'Base de Données'!H96,"-")</f>
        <v>26314.34</v>
      </c>
      <c r="I96" s="35" t="str">
        <f>IF('Base de Données'!I96&lt;&gt;"",'Base de Données'!I96,"-")</f>
        <v>femme</v>
      </c>
      <c r="J96" s="35">
        <f>IF('Base de Données'!J96&lt;&gt;"",'Base de Données'!J96,"-")</f>
        <v>24892</v>
      </c>
      <c r="K96" s="35">
        <f>IF('Base de Données'!K96&lt;&gt;"",'Base de Données'!K96,"-")</f>
        <v>43</v>
      </c>
      <c r="L96" s="19" t="str">
        <f t="shared" si="7"/>
        <v>femme1-agent</v>
      </c>
      <c r="M96" s="19" t="str">
        <f t="shared" si="8"/>
        <v>femme1-agentParis</v>
      </c>
      <c r="N96" s="32" t="str">
        <f t="shared" si="9"/>
        <v>-</v>
      </c>
      <c r="O96" s="17">
        <f t="shared" si="10"/>
        <v>0</v>
      </c>
      <c r="P96" s="17">
        <f t="shared" si="11"/>
        <v>0</v>
      </c>
      <c r="Q96" s="17" t="str">
        <f t="shared" si="12"/>
        <v>-</v>
      </c>
      <c r="R96" s="19" t="str">
        <f t="shared" si="13"/>
        <v>femmeParis</v>
      </c>
    </row>
    <row r="97" spans="1:18" s="17" customFormat="1" x14ac:dyDescent="0.2">
      <c r="A97" s="35" t="str">
        <f>IF('Base de Données'!A97&lt;&gt;"",'Base de Données'!A97,"-")</f>
        <v>PJGF6611</v>
      </c>
      <c r="B97" s="35" t="str">
        <f>IF('Base de Données'!B97&lt;&gt;"",'Base de Données'!B97,"-")</f>
        <v>FALZON</v>
      </c>
      <c r="C97" s="35" t="str">
        <f>IF('Base de Données'!C97&lt;&gt;"",'Base de Données'!C97,"-")</f>
        <v>Patricia</v>
      </c>
      <c r="D97" s="35" t="str">
        <f>IF('Base de Données'!D97&lt;&gt;"",'Base de Données'!D97,"-")</f>
        <v>2-maitrise</v>
      </c>
      <c r="E97" s="35" t="str">
        <f>IF('Base de Données'!E97&lt;&gt;"",'Base de Données'!E97,"-")</f>
        <v>Paris</v>
      </c>
      <c r="F97" s="35" t="str">
        <f>IF('Base de Données'!F97&lt;&gt;"",'Base de Données'!F97,"-")</f>
        <v>pièce 22</v>
      </c>
      <c r="G97" s="35">
        <f>IF('Base de Données'!G97&lt;&gt;"",'Base de Données'!G97,"-")</f>
        <v>3673</v>
      </c>
      <c r="H97" s="35">
        <f>IF('Base de Données'!H97&lt;&gt;"",'Base de Données'!H97,"-")</f>
        <v>27905.19</v>
      </c>
      <c r="I97" s="35" t="str">
        <f>IF('Base de Données'!I97&lt;&gt;"",'Base de Données'!I97,"-")</f>
        <v>femme</v>
      </c>
      <c r="J97" s="35">
        <f>IF('Base de Données'!J97&lt;&gt;"",'Base de Données'!J97,"-")</f>
        <v>24052</v>
      </c>
      <c r="K97" s="35">
        <f>IF('Base de Données'!K97&lt;&gt;"",'Base de Données'!K97,"-")</f>
        <v>46</v>
      </c>
      <c r="L97" s="19" t="str">
        <f t="shared" si="7"/>
        <v>femme2-maitrise</v>
      </c>
      <c r="M97" s="19" t="str">
        <f t="shared" si="8"/>
        <v>femme2-maitriseParis</v>
      </c>
      <c r="N97" s="32" t="str">
        <f t="shared" si="9"/>
        <v>-</v>
      </c>
      <c r="O97" s="17">
        <f t="shared" si="10"/>
        <v>0</v>
      </c>
      <c r="P97" s="17">
        <f t="shared" si="11"/>
        <v>0</v>
      </c>
      <c r="Q97" s="17">
        <f t="shared" si="12"/>
        <v>27905.19</v>
      </c>
      <c r="R97" s="19" t="str">
        <f t="shared" si="13"/>
        <v>femmeParis</v>
      </c>
    </row>
    <row r="98" spans="1:18" s="17" customFormat="1" x14ac:dyDescent="0.2">
      <c r="A98" s="35" t="str">
        <f>IF('Base de Données'!A98&lt;&gt;"",'Base de Données'!A98,"-")</f>
        <v>MMOF6157</v>
      </c>
      <c r="B98" s="35" t="str">
        <f>IF('Base de Données'!B98&lt;&gt;"",'Base de Données'!B98,"-")</f>
        <v>FARIDI</v>
      </c>
      <c r="C98" s="35" t="str">
        <f>IF('Base de Données'!C98&lt;&gt;"",'Base de Données'!C98,"-")</f>
        <v>Murielle</v>
      </c>
      <c r="D98" s="35" t="str">
        <f>IF('Base de Données'!D98&lt;&gt;"",'Base de Données'!D98,"-")</f>
        <v>1-agent</v>
      </c>
      <c r="E98" s="35" t="str">
        <f>IF('Base de Données'!E98&lt;&gt;"",'Base de Données'!E98,"-")</f>
        <v>Paris</v>
      </c>
      <c r="F98" s="35" t="str">
        <f>IF('Base de Données'!F98&lt;&gt;"",'Base de Données'!F98,"-")</f>
        <v>-</v>
      </c>
      <c r="G98" s="35">
        <f>IF('Base de Données'!G98&lt;&gt;"",'Base de Données'!G98,"-")</f>
        <v>3861</v>
      </c>
      <c r="H98" s="35">
        <f>IF('Base de Données'!H98&lt;&gt;"",'Base de Données'!H98,"-")</f>
        <v>29056.19</v>
      </c>
      <c r="I98" s="35" t="str">
        <f>IF('Base de Données'!I98&lt;&gt;"",'Base de Données'!I98,"-")</f>
        <v>femme</v>
      </c>
      <c r="J98" s="35">
        <f>IF('Base de Données'!J98&lt;&gt;"",'Base de Données'!J98,"-")</f>
        <v>26494</v>
      </c>
      <c r="K98" s="35">
        <f>IF('Base de Données'!K98&lt;&gt;"",'Base de Données'!K98,"-")</f>
        <v>39</v>
      </c>
      <c r="L98" s="19" t="str">
        <f t="shared" si="7"/>
        <v>femme1-agent</v>
      </c>
      <c r="M98" s="19" t="str">
        <f t="shared" si="8"/>
        <v>femme1-agentParis</v>
      </c>
      <c r="N98" s="32" t="str">
        <f t="shared" si="9"/>
        <v>-</v>
      </c>
      <c r="O98" s="17">
        <f t="shared" si="10"/>
        <v>0</v>
      </c>
      <c r="P98" s="17">
        <f t="shared" si="11"/>
        <v>0</v>
      </c>
      <c r="Q98" s="17" t="str">
        <f t="shared" si="12"/>
        <v>-</v>
      </c>
      <c r="R98" s="19" t="str">
        <f t="shared" si="13"/>
        <v>femmeParis</v>
      </c>
    </row>
    <row r="99" spans="1:18" s="17" customFormat="1" x14ac:dyDescent="0.2">
      <c r="A99" s="35" t="str">
        <f>IF('Base de Données'!A99&lt;&gt;"",'Base de Données'!A99,"-")</f>
        <v>MSWF6234</v>
      </c>
      <c r="B99" s="35" t="str">
        <f>IF('Base de Données'!B99&lt;&gt;"",'Base de Données'!B99,"-")</f>
        <v>FAUCHEUX</v>
      </c>
      <c r="C99" s="35" t="str">
        <f>IF('Base de Données'!C99&lt;&gt;"",'Base de Données'!C99,"-")</f>
        <v>Michel</v>
      </c>
      <c r="D99" s="35" t="str">
        <f>IF('Base de Données'!D99&lt;&gt;"",'Base de Données'!D99,"-")</f>
        <v>3-cadre</v>
      </c>
      <c r="E99" s="35" t="str">
        <f>IF('Base de Données'!E99&lt;&gt;"",'Base de Données'!E99,"-")</f>
        <v>Paris</v>
      </c>
      <c r="F99" s="35" t="str">
        <f>IF('Base de Données'!F99&lt;&gt;"",'Base de Données'!F99,"-")</f>
        <v>pièce 220</v>
      </c>
      <c r="G99" s="35">
        <f>IF('Base de Données'!G99&lt;&gt;"",'Base de Données'!G99,"-")</f>
        <v>3557</v>
      </c>
      <c r="H99" s="35">
        <f>IF('Base de Données'!H99&lt;&gt;"",'Base de Données'!H99,"-")</f>
        <v>47525.79</v>
      </c>
      <c r="I99" s="35" t="str">
        <f>IF('Base de Données'!I99&lt;&gt;"",'Base de Données'!I99,"-")</f>
        <v>homme</v>
      </c>
      <c r="J99" s="35">
        <f>IF('Base de Données'!J99&lt;&gt;"",'Base de Données'!J99,"-")</f>
        <v>26355</v>
      </c>
      <c r="K99" s="35">
        <f>IF('Base de Données'!K99&lt;&gt;"",'Base de Données'!K99,"-")</f>
        <v>39</v>
      </c>
      <c r="L99" s="19" t="str">
        <f t="shared" si="7"/>
        <v>homme3-cadre</v>
      </c>
      <c r="M99" s="19" t="str">
        <f t="shared" si="8"/>
        <v>homme3-cadreParis</v>
      </c>
      <c r="N99" s="32" t="str">
        <f t="shared" si="9"/>
        <v>-</v>
      </c>
      <c r="O99" s="17">
        <f t="shared" si="10"/>
        <v>0</v>
      </c>
      <c r="P99" s="17">
        <f t="shared" si="11"/>
        <v>0</v>
      </c>
      <c r="Q99" s="17">
        <f t="shared" si="12"/>
        <v>47525.79</v>
      </c>
      <c r="R99" s="19" t="str">
        <f t="shared" si="13"/>
        <v>hommeParis</v>
      </c>
    </row>
    <row r="100" spans="1:18" s="17" customFormat="1" x14ac:dyDescent="0.2">
      <c r="A100" s="35" t="str">
        <f>IF('Base de Données'!A100&lt;&gt;"",'Base de Données'!A100,"-")</f>
        <v>MKYF5727</v>
      </c>
      <c r="B100" s="35" t="str">
        <f>IF('Base de Données'!B100&lt;&gt;"",'Base de Données'!B100,"-")</f>
        <v>FAUQUIER</v>
      </c>
      <c r="C100" s="35" t="str">
        <f>IF('Base de Données'!C100&lt;&gt;"",'Base de Données'!C100,"-")</f>
        <v>Mireille</v>
      </c>
      <c r="D100" s="35" t="str">
        <f>IF('Base de Données'!D100&lt;&gt;"",'Base de Données'!D100,"-")</f>
        <v>1-agent</v>
      </c>
      <c r="E100" s="35" t="str">
        <f>IF('Base de Données'!E100&lt;&gt;"",'Base de Données'!E100,"-")</f>
        <v>Paris</v>
      </c>
      <c r="F100" s="35" t="str">
        <f>IF('Base de Données'!F100&lt;&gt;"",'Base de Données'!F100,"-")</f>
        <v>pièce 241</v>
      </c>
      <c r="G100" s="35">
        <f>IF('Base de Données'!G100&lt;&gt;"",'Base de Données'!G100,"-")</f>
        <v>3417</v>
      </c>
      <c r="H100" s="35">
        <f>IF('Base de Données'!H100&lt;&gt;"",'Base de Données'!H100,"-")</f>
        <v>24648.16</v>
      </c>
      <c r="I100" s="35" t="str">
        <f>IF('Base de Données'!I100&lt;&gt;"",'Base de Données'!I100,"-")</f>
        <v>femme</v>
      </c>
      <c r="J100" s="35">
        <f>IF('Base de Données'!J100&lt;&gt;"",'Base de Données'!J100,"-")</f>
        <v>22564</v>
      </c>
      <c r="K100" s="35">
        <f>IF('Base de Données'!K100&lt;&gt;"",'Base de Données'!K100,"-")</f>
        <v>50</v>
      </c>
      <c r="L100" s="19" t="str">
        <f t="shared" si="7"/>
        <v>femme1-agent</v>
      </c>
      <c r="M100" s="19" t="str">
        <f t="shared" si="8"/>
        <v>femme1-agentParis</v>
      </c>
      <c r="N100" s="32" t="str">
        <f t="shared" si="9"/>
        <v>-</v>
      </c>
      <c r="O100" s="17">
        <f t="shared" si="10"/>
        <v>0</v>
      </c>
      <c r="P100" s="17">
        <f t="shared" si="11"/>
        <v>1</v>
      </c>
      <c r="Q100" s="17" t="str">
        <f t="shared" si="12"/>
        <v>-</v>
      </c>
      <c r="R100" s="19" t="str">
        <f t="shared" si="13"/>
        <v>femmeParis</v>
      </c>
    </row>
    <row r="101" spans="1:18" s="17" customFormat="1" x14ac:dyDescent="0.2">
      <c r="A101" s="35" t="str">
        <f>IF('Base de Données'!A101&lt;&gt;"",'Base de Données'!A101,"-")</f>
        <v>DBPF5706</v>
      </c>
      <c r="B101" s="35" t="str">
        <f>IF('Base de Données'!B101&lt;&gt;"",'Base de Données'!B101,"-")</f>
        <v>FAVRE</v>
      </c>
      <c r="C101" s="35" t="str">
        <f>IF('Base de Données'!C101&lt;&gt;"",'Base de Données'!C101,"-")</f>
        <v>Dany</v>
      </c>
      <c r="D101" s="35" t="str">
        <f>IF('Base de Données'!D101&lt;&gt;"",'Base de Données'!D101,"-")</f>
        <v>1-agent</v>
      </c>
      <c r="E101" s="35" t="str">
        <f>IF('Base de Données'!E101&lt;&gt;"",'Base de Données'!E101,"-")</f>
        <v>Nice</v>
      </c>
      <c r="F101" s="35" t="str">
        <f>IF('Base de Données'!F101&lt;&gt;"",'Base de Données'!F101,"-")</f>
        <v>pièce 60</v>
      </c>
      <c r="G101" s="35">
        <f>IF('Base de Données'!G101&lt;&gt;"",'Base de Données'!G101,"-")</f>
        <v>3118</v>
      </c>
      <c r="H101" s="35">
        <f>IF('Base de Données'!H101&lt;&gt;"",'Base de Données'!H101,"-")</f>
        <v>22645.7</v>
      </c>
      <c r="I101" s="35" t="str">
        <f>IF('Base de Données'!I101&lt;&gt;"",'Base de Données'!I101,"-")</f>
        <v>femme</v>
      </c>
      <c r="J101" s="35">
        <f>IF('Base de Données'!J101&lt;&gt;"",'Base de Données'!J101,"-")</f>
        <v>22348</v>
      </c>
      <c r="K101" s="35">
        <f>IF('Base de Données'!K101&lt;&gt;"",'Base de Données'!K101,"-")</f>
        <v>50</v>
      </c>
      <c r="L101" s="19" t="str">
        <f t="shared" si="7"/>
        <v>femme1-agent</v>
      </c>
      <c r="M101" s="19" t="str">
        <f t="shared" si="8"/>
        <v>femme1-agentNice</v>
      </c>
      <c r="N101" s="32" t="str">
        <f t="shared" si="9"/>
        <v>-</v>
      </c>
      <c r="O101" s="17">
        <f t="shared" si="10"/>
        <v>0</v>
      </c>
      <c r="P101" s="17">
        <f t="shared" si="11"/>
        <v>1</v>
      </c>
      <c r="Q101" s="17" t="str">
        <f t="shared" si="12"/>
        <v>-</v>
      </c>
      <c r="R101" s="19" t="str">
        <f t="shared" si="13"/>
        <v>femmeNice</v>
      </c>
    </row>
    <row r="102" spans="1:18" s="17" customFormat="1" x14ac:dyDescent="0.2">
      <c r="A102" s="35" t="str">
        <f>IF('Base de Données'!A102&lt;&gt;"",'Base de Données'!A102,"-")</f>
        <v>DEOF6271</v>
      </c>
      <c r="B102" s="35" t="str">
        <f>IF('Base de Données'!B102&lt;&gt;"",'Base de Données'!B102,"-")</f>
        <v>FEBVRE</v>
      </c>
      <c r="C102" s="35" t="str">
        <f>IF('Base de Données'!C102&lt;&gt;"",'Base de Données'!C102,"-")</f>
        <v>Denis</v>
      </c>
      <c r="D102" s="35" t="str">
        <f>IF('Base de Données'!D102&lt;&gt;"",'Base de Données'!D102,"-")</f>
        <v>4-cadre supérieur</v>
      </c>
      <c r="E102" s="35" t="str">
        <f>IF('Base de Données'!E102&lt;&gt;"",'Base de Données'!E102,"-")</f>
        <v>Nice</v>
      </c>
      <c r="F102" s="35" t="str">
        <f>IF('Base de Données'!F102&lt;&gt;"",'Base de Données'!F102,"-")</f>
        <v>pièce 107</v>
      </c>
      <c r="G102" s="35">
        <f>IF('Base de Données'!G102&lt;&gt;"",'Base de Données'!G102,"-")</f>
        <v>3717</v>
      </c>
      <c r="H102" s="35">
        <f>IF('Base de Données'!H102&lt;&gt;"",'Base de Données'!H102,"-")</f>
        <v>85762.08</v>
      </c>
      <c r="I102" s="35" t="str">
        <f>IF('Base de Données'!I102&lt;&gt;"",'Base de Données'!I102,"-")</f>
        <v>homme</v>
      </c>
      <c r="J102" s="35">
        <f>IF('Base de Données'!J102&lt;&gt;"",'Base de Données'!J102,"-")</f>
        <v>22088</v>
      </c>
      <c r="K102" s="35">
        <f>IF('Base de Données'!K102&lt;&gt;"",'Base de Données'!K102,"-")</f>
        <v>51</v>
      </c>
      <c r="L102" s="19" t="str">
        <f t="shared" si="7"/>
        <v>homme4-cadre supérieur</v>
      </c>
      <c r="M102" s="19" t="str">
        <f t="shared" si="8"/>
        <v>homme4-cadre supérieurNice</v>
      </c>
      <c r="N102" s="32">
        <f t="shared" si="9"/>
        <v>22088</v>
      </c>
      <c r="O102" s="17">
        <f t="shared" si="10"/>
        <v>0</v>
      </c>
      <c r="P102" s="17">
        <f t="shared" si="11"/>
        <v>0</v>
      </c>
      <c r="Q102" s="17">
        <f t="shared" si="12"/>
        <v>85762.08</v>
      </c>
      <c r="R102" s="19" t="str">
        <f t="shared" si="13"/>
        <v>hommeNice</v>
      </c>
    </row>
    <row r="103" spans="1:18" s="17" customFormat="1" x14ac:dyDescent="0.2">
      <c r="A103" s="35" t="str">
        <f>IF('Base de Données'!A103&lt;&gt;"",'Base de Données'!A103,"-")</f>
        <v>MFOF5566</v>
      </c>
      <c r="B103" s="35" t="str">
        <f>IF('Base de Données'!B103&lt;&gt;"",'Base de Données'!B103,"-")</f>
        <v>FEDON</v>
      </c>
      <c r="C103" s="35" t="str">
        <f>IF('Base de Données'!C103&lt;&gt;"",'Base de Données'!C103,"-")</f>
        <v>Marie-Claude</v>
      </c>
      <c r="D103" s="35" t="str">
        <f>IF('Base de Données'!D103&lt;&gt;"",'Base de Données'!D103,"-")</f>
        <v>1-agent</v>
      </c>
      <c r="E103" s="35" t="str">
        <f>IF('Base de Données'!E103&lt;&gt;"",'Base de Données'!E103,"-")</f>
        <v>Nice</v>
      </c>
      <c r="F103" s="35" t="str">
        <f>IF('Base de Données'!F103&lt;&gt;"",'Base de Données'!F103,"-")</f>
        <v>pièce 132</v>
      </c>
      <c r="G103" s="35">
        <f>IF('Base de Données'!G103&lt;&gt;"",'Base de Données'!G103,"-")</f>
        <v>3157</v>
      </c>
      <c r="H103" s="35">
        <f>IF('Base de Données'!H103&lt;&gt;"",'Base de Données'!H103,"-")</f>
        <v>24165.35</v>
      </c>
      <c r="I103" s="35" t="str">
        <f>IF('Base de Données'!I103&lt;&gt;"",'Base de Données'!I103,"-")</f>
        <v>femme</v>
      </c>
      <c r="J103" s="35">
        <f>IF('Base de Données'!J103&lt;&gt;"",'Base de Données'!J103,"-")</f>
        <v>22666</v>
      </c>
      <c r="K103" s="35">
        <f>IF('Base de Données'!K103&lt;&gt;"",'Base de Données'!K103,"-")</f>
        <v>49</v>
      </c>
      <c r="L103" s="19" t="str">
        <f t="shared" si="7"/>
        <v>femme1-agent</v>
      </c>
      <c r="M103" s="19" t="str">
        <f t="shared" si="8"/>
        <v>femme1-agentNice</v>
      </c>
      <c r="N103" s="32" t="str">
        <f t="shared" si="9"/>
        <v>-</v>
      </c>
      <c r="O103" s="17">
        <f t="shared" si="10"/>
        <v>0</v>
      </c>
      <c r="P103" s="17">
        <f t="shared" si="11"/>
        <v>1</v>
      </c>
      <c r="Q103" s="17" t="str">
        <f t="shared" si="12"/>
        <v>-</v>
      </c>
      <c r="R103" s="19" t="str">
        <f t="shared" si="13"/>
        <v>femmeNice</v>
      </c>
    </row>
    <row r="104" spans="1:18" s="17" customFormat="1" x14ac:dyDescent="0.2">
      <c r="A104" s="35" t="str">
        <f>IF('Base de Données'!A104&lt;&gt;"",'Base de Données'!A104,"-")</f>
        <v>SOWF5545</v>
      </c>
      <c r="B104" s="35" t="str">
        <f>IF('Base de Données'!B104&lt;&gt;"",'Base de Données'!B104,"-")</f>
        <v>FERNANDEZ</v>
      </c>
      <c r="C104" s="35" t="str">
        <f>IF('Base de Données'!C104&lt;&gt;"",'Base de Données'!C104,"-")</f>
        <v>Yvette</v>
      </c>
      <c r="D104" s="35" t="str">
        <f>IF('Base de Données'!D104&lt;&gt;"",'Base de Données'!D104,"-")</f>
        <v>4-cadre supérieur</v>
      </c>
      <c r="E104" s="35" t="str">
        <f>IF('Base de Données'!E104&lt;&gt;"",'Base de Données'!E104,"-")</f>
        <v>Paris</v>
      </c>
      <c r="F104" s="35" t="str">
        <f>IF('Base de Données'!F104&lt;&gt;"",'Base de Données'!F104,"-")</f>
        <v>pièce 105</v>
      </c>
      <c r="G104" s="35">
        <f>IF('Base de Données'!G104&lt;&gt;"",'Base de Données'!G104,"-")</f>
        <v>3984</v>
      </c>
      <c r="H104" s="35">
        <f>IF('Base de Données'!H104&lt;&gt;"",'Base de Données'!H104,"-")</f>
        <v>91608.38</v>
      </c>
      <c r="I104" s="35" t="str">
        <f>IF('Base de Données'!I104&lt;&gt;"",'Base de Données'!I104,"-")</f>
        <v>femme</v>
      </c>
      <c r="J104" s="35">
        <f>IF('Base de Données'!J104&lt;&gt;"",'Base de Données'!J104,"-")</f>
        <v>21124</v>
      </c>
      <c r="K104" s="35">
        <f>IF('Base de Données'!K104&lt;&gt;"",'Base de Données'!K104,"-")</f>
        <v>54</v>
      </c>
      <c r="L104" s="19" t="str">
        <f t="shared" si="7"/>
        <v>femme4-cadre supérieur</v>
      </c>
      <c r="M104" s="19" t="str">
        <f t="shared" si="8"/>
        <v>femme4-cadre supérieurParis</v>
      </c>
      <c r="N104" s="32">
        <f t="shared" si="9"/>
        <v>21124</v>
      </c>
      <c r="O104" s="17">
        <f t="shared" si="10"/>
        <v>1</v>
      </c>
      <c r="P104" s="17">
        <f t="shared" si="11"/>
        <v>0</v>
      </c>
      <c r="Q104" s="17">
        <f t="shared" si="12"/>
        <v>91608.38</v>
      </c>
      <c r="R104" s="19" t="str">
        <f t="shared" si="13"/>
        <v>femmeParis</v>
      </c>
    </row>
    <row r="105" spans="1:18" s="17" customFormat="1" x14ac:dyDescent="0.2">
      <c r="A105" s="35" t="str">
        <f>IF('Base de Données'!A105&lt;&gt;"",'Base de Données'!A105,"-")</f>
        <v>YSPF6735</v>
      </c>
      <c r="B105" s="35" t="str">
        <f>IF('Base de Données'!B105&lt;&gt;"",'Base de Données'!B105,"-")</f>
        <v>FERNANDEZ</v>
      </c>
      <c r="C105" s="35" t="str">
        <f>IF('Base de Données'!C105&lt;&gt;"",'Base de Données'!C105,"-")</f>
        <v>Yvette</v>
      </c>
      <c r="D105" s="35" t="str">
        <f>IF('Base de Données'!D105&lt;&gt;"",'Base de Données'!D105,"-")</f>
        <v>3-cadre</v>
      </c>
      <c r="E105" s="35" t="str">
        <f>IF('Base de Données'!E105&lt;&gt;"",'Base de Données'!E105,"-")</f>
        <v>Strasbourg</v>
      </c>
      <c r="F105" s="35" t="str">
        <f>IF('Base de Données'!F105&lt;&gt;"",'Base de Données'!F105,"-")</f>
        <v>pièce 78</v>
      </c>
      <c r="G105" s="35">
        <f>IF('Base de Données'!G105&lt;&gt;"",'Base de Données'!G105,"-")</f>
        <v>3736</v>
      </c>
      <c r="H105" s="35">
        <f>IF('Base de Données'!H105&lt;&gt;"",'Base de Données'!H105,"-")</f>
        <v>40602.15</v>
      </c>
      <c r="I105" s="35" t="str">
        <f>IF('Base de Données'!I105&lt;&gt;"",'Base de Données'!I105,"-")</f>
        <v>femme</v>
      </c>
      <c r="J105" s="35">
        <f>IF('Base de Données'!J105&lt;&gt;"",'Base de Données'!J105,"-")</f>
        <v>24931</v>
      </c>
      <c r="K105" s="35">
        <f>IF('Base de Données'!K105&lt;&gt;"",'Base de Données'!K105,"-")</f>
        <v>43</v>
      </c>
      <c r="L105" s="19" t="str">
        <f t="shared" si="7"/>
        <v>femme3-cadre</v>
      </c>
      <c r="M105" s="19" t="str">
        <f t="shared" si="8"/>
        <v>femme3-cadreStrasbourg</v>
      </c>
      <c r="N105" s="32" t="str">
        <f t="shared" si="9"/>
        <v>-</v>
      </c>
      <c r="O105" s="17">
        <f t="shared" si="10"/>
        <v>1</v>
      </c>
      <c r="P105" s="17">
        <f t="shared" si="11"/>
        <v>0</v>
      </c>
      <c r="Q105" s="17">
        <f t="shared" si="12"/>
        <v>40602.15</v>
      </c>
      <c r="R105" s="19" t="str">
        <f t="shared" si="13"/>
        <v>femmeStrasbourg</v>
      </c>
    </row>
    <row r="106" spans="1:18" s="17" customFormat="1" x14ac:dyDescent="0.2">
      <c r="A106" s="35" t="str">
        <f>IF('Base de Données'!A106&lt;&gt;"",'Base de Données'!A106,"-")</f>
        <v>SDSF8642</v>
      </c>
      <c r="B106" s="35" t="str">
        <f>IF('Base de Données'!B106&lt;&gt;"",'Base de Données'!B106,"-")</f>
        <v>FERRAND</v>
      </c>
      <c r="C106" s="35" t="str">
        <f>IF('Base de Données'!C106&lt;&gt;"",'Base de Données'!C106,"-")</f>
        <v>Sophie</v>
      </c>
      <c r="D106" s="35" t="str">
        <f>IF('Base de Données'!D106&lt;&gt;"",'Base de Données'!D106,"-")</f>
        <v>2-maitrise</v>
      </c>
      <c r="E106" s="35" t="str">
        <f>IF('Base de Données'!E106&lt;&gt;"",'Base de Données'!E106,"-")</f>
        <v>Nice</v>
      </c>
      <c r="F106" s="35" t="str">
        <f>IF('Base de Données'!F106&lt;&gt;"",'Base de Données'!F106,"-")</f>
        <v>pièce 60</v>
      </c>
      <c r="G106" s="35">
        <f>IF('Base de Données'!G106&lt;&gt;"",'Base de Données'!G106,"-")</f>
        <v>3122</v>
      </c>
      <c r="H106" s="35">
        <f>IF('Base de Données'!H106&lt;&gt;"",'Base de Données'!H106,"-")</f>
        <v>32472.59</v>
      </c>
      <c r="I106" s="35" t="str">
        <f>IF('Base de Données'!I106&lt;&gt;"",'Base de Données'!I106,"-")</f>
        <v>femme</v>
      </c>
      <c r="J106" s="35">
        <f>IF('Base de Données'!J106&lt;&gt;"",'Base de Données'!J106,"-")</f>
        <v>32700</v>
      </c>
      <c r="K106" s="35">
        <f>IF('Base de Données'!K106&lt;&gt;"",'Base de Données'!K106,"-")</f>
        <v>22</v>
      </c>
      <c r="L106" s="19" t="str">
        <f t="shared" si="7"/>
        <v>femme2-maitrise</v>
      </c>
      <c r="M106" s="19" t="str">
        <f t="shared" si="8"/>
        <v>femme2-maitriseNice</v>
      </c>
      <c r="N106" s="32" t="str">
        <f t="shared" si="9"/>
        <v>-</v>
      </c>
      <c r="O106" s="17">
        <f t="shared" si="10"/>
        <v>0</v>
      </c>
      <c r="P106" s="17">
        <f t="shared" si="11"/>
        <v>0</v>
      </c>
      <c r="Q106" s="17">
        <f t="shared" si="12"/>
        <v>32472.59</v>
      </c>
      <c r="R106" s="19" t="str">
        <f t="shared" si="13"/>
        <v>femmeNice</v>
      </c>
    </row>
    <row r="107" spans="1:18" s="17" customFormat="1" x14ac:dyDescent="0.2">
      <c r="A107" s="35" t="str">
        <f>IF('Base de Données'!A107&lt;&gt;"",'Base de Données'!A107,"-")</f>
        <v>SDDF6635</v>
      </c>
      <c r="B107" s="35" t="str">
        <f>IF('Base de Données'!B107&lt;&gt;"",'Base de Données'!B107,"-")</f>
        <v>FILLEAU</v>
      </c>
      <c r="C107" s="35" t="str">
        <f>IF('Base de Données'!C107&lt;&gt;"",'Base de Données'!C107,"-")</f>
        <v>Sylvie</v>
      </c>
      <c r="D107" s="35" t="str">
        <f>IF('Base de Données'!D107&lt;&gt;"",'Base de Données'!D107,"-")</f>
        <v>3-cadre</v>
      </c>
      <c r="E107" s="35" t="str">
        <f>IF('Base de Données'!E107&lt;&gt;"",'Base de Données'!E107,"-")</f>
        <v>Paris</v>
      </c>
      <c r="F107" s="35" t="str">
        <f>IF('Base de Données'!F107&lt;&gt;"",'Base de Données'!F107,"-")</f>
        <v>pièce 90</v>
      </c>
      <c r="G107" s="35">
        <f>IF('Base de Données'!G107&lt;&gt;"",'Base de Données'!G107,"-")</f>
        <v>3137</v>
      </c>
      <c r="H107" s="35">
        <f>IF('Base de Données'!H107&lt;&gt;"",'Base de Données'!H107,"-")</f>
        <v>48234.6</v>
      </c>
      <c r="I107" s="35" t="str">
        <f>IF('Base de Données'!I107&lt;&gt;"",'Base de Données'!I107,"-")</f>
        <v>femme</v>
      </c>
      <c r="J107" s="35">
        <f>IF('Base de Données'!J107&lt;&gt;"",'Base de Données'!J107,"-")</f>
        <v>25552</v>
      </c>
      <c r="K107" s="35">
        <f>IF('Base de Données'!K107&lt;&gt;"",'Base de Données'!K107,"-")</f>
        <v>42</v>
      </c>
      <c r="L107" s="19" t="str">
        <f t="shared" si="7"/>
        <v>femme3-cadre</v>
      </c>
      <c r="M107" s="19" t="str">
        <f t="shared" si="8"/>
        <v>femme3-cadreParis</v>
      </c>
      <c r="N107" s="32" t="str">
        <f t="shared" si="9"/>
        <v>-</v>
      </c>
      <c r="O107" s="17">
        <f t="shared" si="10"/>
        <v>1</v>
      </c>
      <c r="P107" s="17">
        <f t="shared" si="11"/>
        <v>0</v>
      </c>
      <c r="Q107" s="17">
        <f t="shared" si="12"/>
        <v>48234.6</v>
      </c>
      <c r="R107" s="19" t="str">
        <f t="shared" si="13"/>
        <v>femmeParis</v>
      </c>
    </row>
    <row r="108" spans="1:18" s="17" customFormat="1" x14ac:dyDescent="0.2">
      <c r="A108" s="35" t="str">
        <f>IF('Base de Données'!A108&lt;&gt;"",'Base de Données'!A108,"-")</f>
        <v>SBCF6227</v>
      </c>
      <c r="B108" s="35" t="str">
        <f>IF('Base de Données'!B108&lt;&gt;"",'Base de Données'!B108,"-")</f>
        <v>FITOUSSI</v>
      </c>
      <c r="C108" s="35" t="str">
        <f>IF('Base de Données'!C108&lt;&gt;"",'Base de Données'!C108,"-")</f>
        <v>Samuel</v>
      </c>
      <c r="D108" s="35" t="str">
        <f>IF('Base de Données'!D108&lt;&gt;"",'Base de Données'!D108,"-")</f>
        <v>4-cadre supérieur</v>
      </c>
      <c r="E108" s="35" t="str">
        <f>IF('Base de Données'!E108&lt;&gt;"",'Base de Données'!E108,"-")</f>
        <v>Paris</v>
      </c>
      <c r="F108" s="35" t="str">
        <f>IF('Base de Données'!F108&lt;&gt;"",'Base de Données'!F108,"-")</f>
        <v>-</v>
      </c>
      <c r="G108" s="35">
        <f>IF('Base de Données'!G108&lt;&gt;"",'Base de Données'!G108,"-")</f>
        <v>3554</v>
      </c>
      <c r="H108" s="35">
        <f>IF('Base de Données'!H108&lt;&gt;"",'Base de Données'!H108,"-")</f>
        <v>87286.34</v>
      </c>
      <c r="I108" s="35" t="str">
        <f>IF('Base de Données'!I108&lt;&gt;"",'Base de Données'!I108,"-")</f>
        <v>homme</v>
      </c>
      <c r="J108" s="35">
        <f>IF('Base de Données'!J108&lt;&gt;"",'Base de Données'!J108,"-")</f>
        <v>24578</v>
      </c>
      <c r="K108" s="35">
        <f>IF('Base de Données'!K108&lt;&gt;"",'Base de Données'!K108,"-")</f>
        <v>44</v>
      </c>
      <c r="L108" s="19" t="str">
        <f t="shared" si="7"/>
        <v>homme4-cadre supérieur</v>
      </c>
      <c r="M108" s="19" t="str">
        <f t="shared" si="8"/>
        <v>homme4-cadre supérieurParis</v>
      </c>
      <c r="N108" s="32">
        <f t="shared" si="9"/>
        <v>24578</v>
      </c>
      <c r="O108" s="17">
        <f t="shared" si="10"/>
        <v>0</v>
      </c>
      <c r="P108" s="17">
        <f t="shared" si="11"/>
        <v>0</v>
      </c>
      <c r="Q108" s="17">
        <f t="shared" si="12"/>
        <v>87286.34</v>
      </c>
      <c r="R108" s="19" t="str">
        <f t="shared" si="13"/>
        <v>hommeParis</v>
      </c>
    </row>
    <row r="109" spans="1:18" s="17" customFormat="1" x14ac:dyDescent="0.2">
      <c r="A109" s="35" t="str">
        <f>IF('Base de Données'!A109&lt;&gt;"",'Base de Données'!A109,"-")</f>
        <v>NIAF7617</v>
      </c>
      <c r="B109" s="35" t="str">
        <f>IF('Base de Données'!B109&lt;&gt;"",'Base de Données'!B109,"-")</f>
        <v>FOURNOL</v>
      </c>
      <c r="C109" s="35" t="str">
        <f>IF('Base de Données'!C109&lt;&gt;"",'Base de Données'!C109,"-")</f>
        <v>Nathalie</v>
      </c>
      <c r="D109" s="35" t="str">
        <f>IF('Base de Données'!D109&lt;&gt;"",'Base de Données'!D109,"-")</f>
        <v>2-maitrise</v>
      </c>
      <c r="E109" s="35" t="str">
        <f>IF('Base de Données'!E109&lt;&gt;"",'Base de Données'!E109,"-")</f>
        <v>Paris</v>
      </c>
      <c r="F109" s="35" t="str">
        <f>IF('Base de Données'!F109&lt;&gt;"",'Base de Données'!F109,"-")</f>
        <v>pièce 95</v>
      </c>
      <c r="G109" s="35">
        <f>IF('Base de Données'!G109&lt;&gt;"",'Base de Données'!G109,"-")</f>
        <v>3331</v>
      </c>
      <c r="H109" s="35">
        <f>IF('Base de Données'!H109&lt;&gt;"",'Base de Données'!H109,"-")</f>
        <v>30419.17</v>
      </c>
      <c r="I109" s="35" t="str">
        <f>IF('Base de Données'!I109&lt;&gt;"",'Base de Données'!I109,"-")</f>
        <v>femme</v>
      </c>
      <c r="J109" s="35">
        <f>IF('Base de Données'!J109&lt;&gt;"",'Base de Données'!J109,"-")</f>
        <v>29884</v>
      </c>
      <c r="K109" s="35">
        <f>IF('Base de Données'!K109&lt;&gt;"",'Base de Données'!K109,"-")</f>
        <v>30</v>
      </c>
      <c r="L109" s="19" t="str">
        <f t="shared" si="7"/>
        <v>femme2-maitrise</v>
      </c>
      <c r="M109" s="19" t="str">
        <f t="shared" si="8"/>
        <v>femme2-maitriseParis</v>
      </c>
      <c r="N109" s="32" t="str">
        <f t="shared" si="9"/>
        <v>-</v>
      </c>
      <c r="O109" s="17">
        <f t="shared" si="10"/>
        <v>0</v>
      </c>
      <c r="P109" s="17">
        <f t="shared" si="11"/>
        <v>0</v>
      </c>
      <c r="Q109" s="17">
        <f t="shared" si="12"/>
        <v>30419.17</v>
      </c>
      <c r="R109" s="19" t="str">
        <f t="shared" si="13"/>
        <v>femmeParis</v>
      </c>
    </row>
    <row r="110" spans="1:18" s="17" customFormat="1" x14ac:dyDescent="0.2">
      <c r="A110" s="35" t="str">
        <f>IF('Base de Données'!A110&lt;&gt;"",'Base de Données'!A110,"-")</f>
        <v>AMHF8047</v>
      </c>
      <c r="B110" s="35" t="str">
        <f>IF('Base de Données'!B110&lt;&gt;"",'Base de Données'!B110,"-")</f>
        <v>FRANÇOIS</v>
      </c>
      <c r="C110" s="35" t="str">
        <f>IF('Base de Données'!C110&lt;&gt;"",'Base de Données'!C110,"-")</f>
        <v>Anne-Sophie</v>
      </c>
      <c r="D110" s="35" t="str">
        <f>IF('Base de Données'!D110&lt;&gt;"",'Base de Données'!D110,"-")</f>
        <v>1-agent</v>
      </c>
      <c r="E110" s="35" t="str">
        <f>IF('Base de Données'!E110&lt;&gt;"",'Base de Données'!E110,"-")</f>
        <v>Nice</v>
      </c>
      <c r="F110" s="35" t="str">
        <f>IF('Base de Données'!F110&lt;&gt;"",'Base de Données'!F110,"-")</f>
        <v>pièce S R</v>
      </c>
      <c r="G110" s="35">
        <f>IF('Base de Données'!G110&lt;&gt;"",'Base de Données'!G110,"-")</f>
        <v>3093</v>
      </c>
      <c r="H110" s="35">
        <f>IF('Base de Données'!H110&lt;&gt;"",'Base de Données'!H110,"-")</f>
        <v>23320.01</v>
      </c>
      <c r="I110" s="35" t="str">
        <f>IF('Base de Données'!I110&lt;&gt;"",'Base de Données'!I110,"-")</f>
        <v>femme</v>
      </c>
      <c r="J110" s="35">
        <f>IF('Base de Données'!J110&lt;&gt;"",'Base de Données'!J110,"-")</f>
        <v>32842</v>
      </c>
      <c r="K110" s="35">
        <f>IF('Base de Données'!K110&lt;&gt;"",'Base de Données'!K110,"-")</f>
        <v>22</v>
      </c>
      <c r="L110" s="19" t="str">
        <f t="shared" si="7"/>
        <v>femme1-agent</v>
      </c>
      <c r="M110" s="19" t="str">
        <f t="shared" si="8"/>
        <v>femme1-agentNice</v>
      </c>
      <c r="N110" s="32" t="str">
        <f t="shared" si="9"/>
        <v>-</v>
      </c>
      <c r="O110" s="17">
        <f t="shared" si="10"/>
        <v>0</v>
      </c>
      <c r="P110" s="17">
        <f t="shared" si="11"/>
        <v>1</v>
      </c>
      <c r="Q110" s="17" t="str">
        <f t="shared" si="12"/>
        <v>-</v>
      </c>
      <c r="R110" s="19" t="str">
        <f t="shared" si="13"/>
        <v>femmeNice</v>
      </c>
    </row>
    <row r="111" spans="1:18" s="17" customFormat="1" x14ac:dyDescent="0.2">
      <c r="A111" s="35" t="str">
        <f>IF('Base de Données'!A111&lt;&gt;"",'Base de Données'!A111,"-")</f>
        <v>CNIF7674</v>
      </c>
      <c r="B111" s="35" t="str">
        <f>IF('Base de Données'!B111&lt;&gt;"",'Base de Données'!B111,"-")</f>
        <v>FRETTE</v>
      </c>
      <c r="C111" s="35" t="str">
        <f>IF('Base de Données'!C111&lt;&gt;"",'Base de Données'!C111,"-")</f>
        <v>Cédric</v>
      </c>
      <c r="D111" s="35" t="str">
        <f>IF('Base de Données'!D111&lt;&gt;"",'Base de Données'!D111,"-")</f>
        <v>1-agent</v>
      </c>
      <c r="E111" s="35" t="str">
        <f>IF('Base de Données'!E111&lt;&gt;"",'Base de Données'!E111,"-")</f>
        <v>Nice</v>
      </c>
      <c r="F111" s="35" t="str">
        <f>IF('Base de Données'!F111&lt;&gt;"",'Base de Données'!F111,"-")</f>
        <v>pièce 133</v>
      </c>
      <c r="G111" s="35">
        <f>IF('Base de Données'!G111&lt;&gt;"",'Base de Données'!G111,"-")</f>
        <v>3969</v>
      </c>
      <c r="H111" s="35">
        <f>IF('Base de Données'!H111&lt;&gt;"",'Base de Données'!H111,"-")</f>
        <v>28648.61</v>
      </c>
      <c r="I111" s="35" t="str">
        <f>IF('Base de Données'!I111&lt;&gt;"",'Base de Données'!I111,"-")</f>
        <v>homme</v>
      </c>
      <c r="J111" s="35">
        <f>IF('Base de Données'!J111&lt;&gt;"",'Base de Données'!J111,"-")</f>
        <v>30239</v>
      </c>
      <c r="K111" s="35">
        <f>IF('Base de Données'!K111&lt;&gt;"",'Base de Données'!K111,"-")</f>
        <v>29</v>
      </c>
      <c r="L111" s="19" t="str">
        <f t="shared" si="7"/>
        <v>homme1-agent</v>
      </c>
      <c r="M111" s="19" t="str">
        <f t="shared" si="8"/>
        <v>homme1-agentNice</v>
      </c>
      <c r="N111" s="32" t="str">
        <f t="shared" si="9"/>
        <v>-</v>
      </c>
      <c r="O111" s="17">
        <f t="shared" si="10"/>
        <v>0</v>
      </c>
      <c r="P111" s="17">
        <f t="shared" si="11"/>
        <v>0</v>
      </c>
      <c r="Q111" s="17" t="str">
        <f t="shared" si="12"/>
        <v>-</v>
      </c>
      <c r="R111" s="19" t="str">
        <f t="shared" si="13"/>
        <v>hommeNice</v>
      </c>
    </row>
    <row r="112" spans="1:18" s="17" customFormat="1" x14ac:dyDescent="0.2">
      <c r="A112" s="35" t="str">
        <f>IF('Base de Données'!A112&lt;&gt;"",'Base de Données'!A112,"-")</f>
        <v>JMSF5047</v>
      </c>
      <c r="B112" s="35" t="str">
        <f>IF('Base de Données'!B112&lt;&gt;"",'Base de Données'!B112,"-")</f>
        <v>FREYSSINET</v>
      </c>
      <c r="C112" s="35" t="str">
        <f>IF('Base de Données'!C112&lt;&gt;"",'Base de Données'!C112,"-")</f>
        <v>Jean-José</v>
      </c>
      <c r="D112" s="35" t="str">
        <f>IF('Base de Données'!D112&lt;&gt;"",'Base de Données'!D112,"-")</f>
        <v>4-cadre supérieur</v>
      </c>
      <c r="E112" s="35" t="str">
        <f>IF('Base de Données'!E112&lt;&gt;"",'Base de Données'!E112,"-")</f>
        <v>Lille</v>
      </c>
      <c r="F112" s="35" t="str">
        <f>IF('Base de Données'!F112&lt;&gt;"",'Base de Données'!F112,"-")</f>
        <v>pièce 218</v>
      </c>
      <c r="G112" s="35">
        <f>IF('Base de Données'!G112&lt;&gt;"",'Base de Données'!G112,"-")</f>
        <v>3181</v>
      </c>
      <c r="H112" s="35">
        <f>IF('Base de Données'!H112&lt;&gt;"",'Base de Données'!H112,"-")</f>
        <v>110105.06</v>
      </c>
      <c r="I112" s="35" t="str">
        <f>IF('Base de Données'!I112&lt;&gt;"",'Base de Données'!I112,"-")</f>
        <v>homme</v>
      </c>
      <c r="J112" s="35">
        <f>IF('Base de Données'!J112&lt;&gt;"",'Base de Données'!J112,"-")</f>
        <v>22482</v>
      </c>
      <c r="K112" s="35">
        <f>IF('Base de Données'!K112&lt;&gt;"",'Base de Données'!K112,"-")</f>
        <v>50</v>
      </c>
      <c r="L112" s="19" t="str">
        <f t="shared" si="7"/>
        <v>homme4-cadre supérieur</v>
      </c>
      <c r="M112" s="19" t="str">
        <f t="shared" si="8"/>
        <v>homme4-cadre supérieurLille</v>
      </c>
      <c r="N112" s="32">
        <f t="shared" si="9"/>
        <v>22482</v>
      </c>
      <c r="O112" s="17">
        <f t="shared" si="10"/>
        <v>0</v>
      </c>
      <c r="P112" s="17">
        <f t="shared" si="11"/>
        <v>0</v>
      </c>
      <c r="Q112" s="17">
        <f t="shared" si="12"/>
        <v>110105.06</v>
      </c>
      <c r="R112" s="19" t="str">
        <f t="shared" si="13"/>
        <v>hommeLille</v>
      </c>
    </row>
    <row r="113" spans="1:18" s="17" customFormat="1" x14ac:dyDescent="0.2">
      <c r="A113" s="35" t="str">
        <f>IF('Base de Données'!A113&lt;&gt;"",'Base de Données'!A113,"-")</f>
        <v>JMSF8440</v>
      </c>
      <c r="B113" s="35" t="str">
        <f>IF('Base de Données'!B113&lt;&gt;"",'Base de Données'!B113,"-")</f>
        <v>FREYSSINET</v>
      </c>
      <c r="C113" s="35" t="str">
        <f>IF('Base de Données'!C113&lt;&gt;"",'Base de Données'!C113,"-")</f>
        <v>Ludovic</v>
      </c>
      <c r="D113" s="35" t="str">
        <f>IF('Base de Données'!D113&lt;&gt;"",'Base de Données'!D113,"-")</f>
        <v>2-maitrise</v>
      </c>
      <c r="E113" s="35" t="str">
        <f>IF('Base de Données'!E113&lt;&gt;"",'Base de Données'!E113,"-")</f>
        <v>Strasbourg</v>
      </c>
      <c r="F113" s="35" t="str">
        <f>IF('Base de Données'!F113&lt;&gt;"",'Base de Données'!F113,"-")</f>
        <v>pièce 227</v>
      </c>
      <c r="G113" s="35">
        <f>IF('Base de Données'!G113&lt;&gt;"",'Base de Données'!G113,"-")</f>
        <v>3703</v>
      </c>
      <c r="H113" s="35">
        <f>IF('Base de Données'!H113&lt;&gt;"",'Base de Données'!H113,"-")</f>
        <v>25554.58</v>
      </c>
      <c r="I113" s="35" t="str">
        <f>IF('Base de Données'!I113&lt;&gt;"",'Base de Données'!I113,"-")</f>
        <v>homme</v>
      </c>
      <c r="J113" s="35">
        <f>IF('Base de Données'!J113&lt;&gt;"",'Base de Données'!J113,"-")</f>
        <v>32258</v>
      </c>
      <c r="K113" s="35">
        <f>IF('Base de Données'!K113&lt;&gt;"",'Base de Données'!K113,"-")</f>
        <v>23</v>
      </c>
      <c r="L113" s="19" t="str">
        <f t="shared" si="7"/>
        <v>homme2-maitrise</v>
      </c>
      <c r="M113" s="19" t="str">
        <f t="shared" si="8"/>
        <v>homme2-maitriseStrasbourg</v>
      </c>
      <c r="N113" s="32" t="str">
        <f t="shared" si="9"/>
        <v>-</v>
      </c>
      <c r="O113" s="17">
        <f t="shared" si="10"/>
        <v>0</v>
      </c>
      <c r="P113" s="17">
        <f t="shared" si="11"/>
        <v>0</v>
      </c>
      <c r="Q113" s="17">
        <f t="shared" si="12"/>
        <v>25554.58</v>
      </c>
      <c r="R113" s="19" t="str">
        <f t="shared" si="13"/>
        <v>hommeStrasbourg</v>
      </c>
    </row>
    <row r="114" spans="1:18" s="17" customFormat="1" x14ac:dyDescent="0.2">
      <c r="A114" s="35" t="str">
        <f>IF('Base de Données'!A114&lt;&gt;"",'Base de Données'!A114,"-")</f>
        <v>JMSF8414</v>
      </c>
      <c r="B114" s="35" t="str">
        <f>IF('Base de Données'!B114&lt;&gt;"",'Base de Données'!B114,"-")</f>
        <v>FREYSSINET</v>
      </c>
      <c r="C114" s="35" t="str">
        <f>IF('Base de Données'!C114&lt;&gt;"",'Base de Données'!C114,"-")</f>
        <v>Maud</v>
      </c>
      <c r="D114" s="35" t="str">
        <f>IF('Base de Données'!D114&lt;&gt;"",'Base de Données'!D114,"-")</f>
        <v>3-cadre</v>
      </c>
      <c r="E114" s="35" t="str">
        <f>IF('Base de Données'!E114&lt;&gt;"",'Base de Données'!E114,"-")</f>
        <v>Nice</v>
      </c>
      <c r="F114" s="35" t="str">
        <f>IF('Base de Données'!F114&lt;&gt;"",'Base de Données'!F114,"-")</f>
        <v>pièce 225</v>
      </c>
      <c r="G114" s="35">
        <f>IF('Base de Données'!G114&lt;&gt;"",'Base de Données'!G114,"-")</f>
        <v>3780</v>
      </c>
      <c r="H114" s="35">
        <f>IF('Base de Données'!H114&lt;&gt;"",'Base de Données'!H114,"-")</f>
        <v>46403.42</v>
      </c>
      <c r="I114" s="35" t="str">
        <f>IF('Base de Données'!I114&lt;&gt;"",'Base de Données'!I114,"-")</f>
        <v>homme</v>
      </c>
      <c r="J114" s="35">
        <f>IF('Base de Données'!J114&lt;&gt;"",'Base de Données'!J114,"-")</f>
        <v>31349</v>
      </c>
      <c r="K114" s="35">
        <f>IF('Base de Données'!K114&lt;&gt;"",'Base de Données'!K114,"-")</f>
        <v>26</v>
      </c>
      <c r="L114" s="19" t="str">
        <f t="shared" si="7"/>
        <v>homme3-cadre</v>
      </c>
      <c r="M114" s="19" t="str">
        <f t="shared" si="8"/>
        <v>homme3-cadreNice</v>
      </c>
      <c r="N114" s="32" t="str">
        <f t="shared" si="9"/>
        <v>-</v>
      </c>
      <c r="O114" s="17">
        <f t="shared" si="10"/>
        <v>0</v>
      </c>
      <c r="P114" s="17">
        <f t="shared" si="11"/>
        <v>0</v>
      </c>
      <c r="Q114" s="17">
        <f t="shared" si="12"/>
        <v>46403.42</v>
      </c>
      <c r="R114" s="19" t="str">
        <f t="shared" si="13"/>
        <v>hommeNice</v>
      </c>
    </row>
    <row r="115" spans="1:18" s="17" customFormat="1" x14ac:dyDescent="0.2">
      <c r="A115" s="35" t="str">
        <f>IF('Base de Données'!A115&lt;&gt;"",'Base de Données'!A115,"-")</f>
        <v>BMFF7426</v>
      </c>
      <c r="B115" s="35" t="str">
        <f>IF('Base de Données'!B115&lt;&gt;"",'Base de Données'!B115,"-")</f>
        <v>FRISA</v>
      </c>
      <c r="C115" s="35" t="str">
        <f>IF('Base de Données'!C115&lt;&gt;"",'Base de Données'!C115,"-")</f>
        <v>Brigitte</v>
      </c>
      <c r="D115" s="35" t="str">
        <f>IF('Base de Données'!D115&lt;&gt;"",'Base de Données'!D115,"-")</f>
        <v>1-agent</v>
      </c>
      <c r="E115" s="35" t="str">
        <f>IF('Base de Données'!E115&lt;&gt;"",'Base de Données'!E115,"-")</f>
        <v>Nice</v>
      </c>
      <c r="F115" s="35" t="str">
        <f>IF('Base de Données'!F115&lt;&gt;"",'Base de Données'!F115,"-")</f>
        <v>pièce 110</v>
      </c>
      <c r="G115" s="35">
        <f>IF('Base de Données'!G115&lt;&gt;"",'Base de Données'!G115,"-")</f>
        <v>3112</v>
      </c>
      <c r="H115" s="35">
        <f>IF('Base de Données'!H115&lt;&gt;"",'Base de Données'!H115,"-")</f>
        <v>21006.67</v>
      </c>
      <c r="I115" s="35" t="str">
        <f>IF('Base de Données'!I115&lt;&gt;"",'Base de Données'!I115,"-")</f>
        <v>femme</v>
      </c>
      <c r="J115" s="35">
        <f>IF('Base de Données'!J115&lt;&gt;"",'Base de Données'!J115,"-")</f>
        <v>24274</v>
      </c>
      <c r="K115" s="35">
        <f>IF('Base de Données'!K115&lt;&gt;"",'Base de Données'!K115,"-")</f>
        <v>45</v>
      </c>
      <c r="L115" s="19" t="str">
        <f t="shared" si="7"/>
        <v>femme1-agent</v>
      </c>
      <c r="M115" s="19" t="str">
        <f t="shared" si="8"/>
        <v>femme1-agentNice</v>
      </c>
      <c r="N115" s="32" t="str">
        <f t="shared" si="9"/>
        <v>-</v>
      </c>
      <c r="O115" s="17">
        <f t="shared" si="10"/>
        <v>0</v>
      </c>
      <c r="P115" s="17">
        <f t="shared" si="11"/>
        <v>1</v>
      </c>
      <c r="Q115" s="17" t="str">
        <f t="shared" si="12"/>
        <v>-</v>
      </c>
      <c r="R115" s="19" t="str">
        <f t="shared" si="13"/>
        <v>femmeNice</v>
      </c>
    </row>
    <row r="116" spans="1:18" s="17" customFormat="1" x14ac:dyDescent="0.2">
      <c r="A116" s="35" t="str">
        <f>IF('Base de Données'!A116&lt;&gt;"",'Base de Données'!A116,"-")</f>
        <v>DNJG6516</v>
      </c>
      <c r="B116" s="35" t="str">
        <f>IF('Base de Données'!B116&lt;&gt;"",'Base de Données'!B116,"-")</f>
        <v>GEIL</v>
      </c>
      <c r="C116" s="35" t="str">
        <f>IF('Base de Données'!C116&lt;&gt;"",'Base de Données'!C116,"-")</f>
        <v>Dominique</v>
      </c>
      <c r="D116" s="35" t="str">
        <f>IF('Base de Données'!D116&lt;&gt;"",'Base de Données'!D116,"-")</f>
        <v>4-cadre supérieur</v>
      </c>
      <c r="E116" s="35" t="str">
        <f>IF('Base de Données'!E116&lt;&gt;"",'Base de Données'!E116,"-")</f>
        <v>Nice</v>
      </c>
      <c r="F116" s="35" t="str">
        <f>IF('Base de Données'!F116&lt;&gt;"",'Base de Données'!F116,"-")</f>
        <v>pièce 97</v>
      </c>
      <c r="G116" s="35">
        <f>IF('Base de Données'!G116&lt;&gt;"",'Base de Données'!G116,"-")</f>
        <v>3145</v>
      </c>
      <c r="H116" s="35">
        <f>IF('Base de Données'!H116&lt;&gt;"",'Base de Données'!H116,"-")</f>
        <v>87696.24</v>
      </c>
      <c r="I116" s="35" t="str">
        <f>IF('Base de Données'!I116&lt;&gt;"",'Base de Données'!I116,"-")</f>
        <v>homme</v>
      </c>
      <c r="J116" s="35">
        <f>IF('Base de Données'!J116&lt;&gt;"",'Base de Données'!J116,"-")</f>
        <v>26058</v>
      </c>
      <c r="K116" s="35">
        <f>IF('Base de Données'!K116&lt;&gt;"",'Base de Données'!K116,"-")</f>
        <v>40</v>
      </c>
      <c r="L116" s="19" t="str">
        <f t="shared" si="7"/>
        <v>homme4-cadre supérieur</v>
      </c>
      <c r="M116" s="19" t="str">
        <f t="shared" si="8"/>
        <v>homme4-cadre supérieurNice</v>
      </c>
      <c r="N116" s="32">
        <f t="shared" si="9"/>
        <v>26058</v>
      </c>
      <c r="O116" s="17">
        <f t="shared" si="10"/>
        <v>0</v>
      </c>
      <c r="P116" s="17">
        <f t="shared" si="11"/>
        <v>0</v>
      </c>
      <c r="Q116" s="17">
        <f t="shared" si="12"/>
        <v>87696.24</v>
      </c>
      <c r="R116" s="19" t="str">
        <f t="shared" si="13"/>
        <v>hommeNice</v>
      </c>
    </row>
    <row r="117" spans="1:18" s="17" customFormat="1" x14ac:dyDescent="0.2">
      <c r="A117" s="35" t="str">
        <f>IF('Base de Données'!A117&lt;&gt;"",'Base de Données'!A117,"-")</f>
        <v>MMQG6731</v>
      </c>
      <c r="B117" s="35" t="str">
        <f>IF('Base de Données'!B117&lt;&gt;"",'Base de Données'!B117,"-")</f>
        <v>GENTIL</v>
      </c>
      <c r="C117" s="35" t="str">
        <f>IF('Base de Données'!C117&lt;&gt;"",'Base de Données'!C117,"-")</f>
        <v>Michelle</v>
      </c>
      <c r="D117" s="35" t="str">
        <f>IF('Base de Données'!D117&lt;&gt;"",'Base de Données'!D117,"-")</f>
        <v>2-maitrise</v>
      </c>
      <c r="E117" s="35" t="str">
        <f>IF('Base de Données'!E117&lt;&gt;"",'Base de Données'!E117,"-")</f>
        <v>Paris</v>
      </c>
      <c r="F117" s="35" t="str">
        <f>IF('Base de Données'!F117&lt;&gt;"",'Base de Données'!F117,"-")</f>
        <v>pièce 227</v>
      </c>
      <c r="G117" s="35">
        <f>IF('Base de Données'!G117&lt;&gt;"",'Base de Données'!G117,"-")</f>
        <v>3581</v>
      </c>
      <c r="H117" s="35">
        <f>IF('Base de Données'!H117&lt;&gt;"",'Base de Données'!H117,"-")</f>
        <v>26924.55</v>
      </c>
      <c r="I117" s="35" t="str">
        <f>IF('Base de Données'!I117&lt;&gt;"",'Base de Données'!I117,"-")</f>
        <v>femme</v>
      </c>
      <c r="J117" s="35">
        <f>IF('Base de Données'!J117&lt;&gt;"",'Base de Données'!J117,"-")</f>
        <v>24884</v>
      </c>
      <c r="K117" s="35">
        <f>IF('Base de Données'!K117&lt;&gt;"",'Base de Données'!K117,"-")</f>
        <v>43</v>
      </c>
      <c r="L117" s="19" t="str">
        <f t="shared" si="7"/>
        <v>femme2-maitrise</v>
      </c>
      <c r="M117" s="19" t="str">
        <f t="shared" si="8"/>
        <v>femme2-maitriseParis</v>
      </c>
      <c r="N117" s="32" t="str">
        <f t="shared" si="9"/>
        <v>-</v>
      </c>
      <c r="O117" s="17">
        <f t="shared" si="10"/>
        <v>0</v>
      </c>
      <c r="P117" s="17">
        <f t="shared" si="11"/>
        <v>0</v>
      </c>
      <c r="Q117" s="17">
        <f t="shared" si="12"/>
        <v>26924.55</v>
      </c>
      <c r="R117" s="19" t="str">
        <f t="shared" si="13"/>
        <v>femmeParis</v>
      </c>
    </row>
    <row r="118" spans="1:18" s="17" customFormat="1" x14ac:dyDescent="0.2">
      <c r="A118" s="35" t="str">
        <f>IF('Base de Données'!A118&lt;&gt;"",'Base de Données'!A118,"-")</f>
        <v>PRUG6415</v>
      </c>
      <c r="B118" s="35" t="str">
        <f>IF('Base de Données'!B118&lt;&gt;"",'Base de Données'!B118,"-")</f>
        <v>GEORGET</v>
      </c>
      <c r="C118" s="35" t="str">
        <f>IF('Base de Données'!C118&lt;&gt;"",'Base de Données'!C118,"-")</f>
        <v>Philippe</v>
      </c>
      <c r="D118" s="35" t="str">
        <f>IF('Base de Données'!D118&lt;&gt;"",'Base de Données'!D118,"-")</f>
        <v>1-agent</v>
      </c>
      <c r="E118" s="35" t="str">
        <f>IF('Base de Données'!E118&lt;&gt;"",'Base de Données'!E118,"-")</f>
        <v>Paris</v>
      </c>
      <c r="F118" s="35" t="str">
        <f>IF('Base de Données'!F118&lt;&gt;"",'Base de Données'!F118,"-")</f>
        <v>pièce 255</v>
      </c>
      <c r="G118" s="35">
        <f>IF('Base de Données'!G118&lt;&gt;"",'Base de Données'!G118,"-")</f>
        <v>3099</v>
      </c>
      <c r="H118" s="35">
        <f>IF('Base de Données'!H118&lt;&gt;"",'Base de Données'!H118,"-")</f>
        <v>26942.28</v>
      </c>
      <c r="I118" s="35" t="str">
        <f>IF('Base de Données'!I118&lt;&gt;"",'Base de Données'!I118,"-")</f>
        <v>homme</v>
      </c>
      <c r="J118" s="35">
        <f>IF('Base de Données'!J118&lt;&gt;"",'Base de Données'!J118,"-")</f>
        <v>24159</v>
      </c>
      <c r="K118" s="35">
        <f>IF('Base de Données'!K118&lt;&gt;"",'Base de Données'!K118,"-")</f>
        <v>45</v>
      </c>
      <c r="L118" s="19" t="str">
        <f t="shared" si="7"/>
        <v>homme1-agent</v>
      </c>
      <c r="M118" s="19" t="str">
        <f t="shared" si="8"/>
        <v>homme1-agentParis</v>
      </c>
      <c r="N118" s="32" t="str">
        <f t="shared" si="9"/>
        <v>-</v>
      </c>
      <c r="O118" s="17">
        <f t="shared" si="10"/>
        <v>0</v>
      </c>
      <c r="P118" s="17">
        <f t="shared" si="11"/>
        <v>0</v>
      </c>
      <c r="Q118" s="17" t="str">
        <f t="shared" si="12"/>
        <v>-</v>
      </c>
      <c r="R118" s="19" t="str">
        <f t="shared" si="13"/>
        <v>hommeParis</v>
      </c>
    </row>
    <row r="119" spans="1:18" s="17" customFormat="1" x14ac:dyDescent="0.2">
      <c r="A119" s="35" t="str">
        <f>IF('Base de Données'!A119&lt;&gt;"",'Base de Données'!A119,"-")</f>
        <v>GCEG6533</v>
      </c>
      <c r="B119" s="35" t="str">
        <f>IF('Base de Données'!B119&lt;&gt;"",'Base de Données'!B119,"-")</f>
        <v>GHAFFAR</v>
      </c>
      <c r="C119" s="35" t="str">
        <f>IF('Base de Données'!C119&lt;&gt;"",'Base de Données'!C119,"-")</f>
        <v>Ghislaine</v>
      </c>
      <c r="D119" s="35" t="str">
        <f>IF('Base de Données'!D119&lt;&gt;"",'Base de Données'!D119,"-")</f>
        <v>1-agent</v>
      </c>
      <c r="E119" s="35" t="str">
        <f>IF('Base de Données'!E119&lt;&gt;"",'Base de Données'!E119,"-")</f>
        <v>Nice</v>
      </c>
      <c r="F119" s="35" t="str">
        <f>IF('Base de Données'!F119&lt;&gt;"",'Base de Données'!F119,"-")</f>
        <v>pièce 73</v>
      </c>
      <c r="G119" s="35">
        <f>IF('Base de Données'!G119&lt;&gt;"",'Base de Données'!G119,"-")</f>
        <v>3657</v>
      </c>
      <c r="H119" s="35">
        <f>IF('Base de Données'!H119&lt;&gt;"",'Base de Données'!H119,"-")</f>
        <v>25987.75</v>
      </c>
      <c r="I119" s="35" t="str">
        <f>IF('Base de Données'!I119&lt;&gt;"",'Base de Données'!I119,"-")</f>
        <v>femme</v>
      </c>
      <c r="J119" s="35">
        <f>IF('Base de Données'!J119&lt;&gt;"",'Base de Données'!J119,"-")</f>
        <v>24988</v>
      </c>
      <c r="K119" s="35">
        <f>IF('Base de Données'!K119&lt;&gt;"",'Base de Données'!K119,"-")</f>
        <v>43</v>
      </c>
      <c r="L119" s="19" t="str">
        <f t="shared" si="7"/>
        <v>femme1-agent</v>
      </c>
      <c r="M119" s="19" t="str">
        <f t="shared" si="8"/>
        <v>femme1-agentNice</v>
      </c>
      <c r="N119" s="32" t="str">
        <f t="shared" si="9"/>
        <v>-</v>
      </c>
      <c r="O119" s="17">
        <f t="shared" si="10"/>
        <v>0</v>
      </c>
      <c r="P119" s="17">
        <f t="shared" si="11"/>
        <v>0</v>
      </c>
      <c r="Q119" s="17" t="str">
        <f t="shared" si="12"/>
        <v>-</v>
      </c>
      <c r="R119" s="19" t="str">
        <f t="shared" si="13"/>
        <v>femmeNice</v>
      </c>
    </row>
    <row r="120" spans="1:18" s="17" customFormat="1" x14ac:dyDescent="0.2">
      <c r="A120" s="35" t="str">
        <f>IF('Base de Données'!A120&lt;&gt;"",'Base de Données'!A120,"-")</f>
        <v>NSKG5677</v>
      </c>
      <c r="B120" s="35" t="str">
        <f>IF('Base de Données'!B120&lt;&gt;"",'Base de Données'!B120,"-")</f>
        <v>GHIBAUDO</v>
      </c>
      <c r="C120" s="35" t="str">
        <f>IF('Base de Données'!C120&lt;&gt;"",'Base de Données'!C120,"-")</f>
        <v>Nicole</v>
      </c>
      <c r="D120" s="35" t="str">
        <f>IF('Base de Données'!D120&lt;&gt;"",'Base de Données'!D120,"-")</f>
        <v>1-agent</v>
      </c>
      <c r="E120" s="35" t="str">
        <f>IF('Base de Données'!E120&lt;&gt;"",'Base de Données'!E120,"-")</f>
        <v>Paris</v>
      </c>
      <c r="F120" s="35" t="str">
        <f>IF('Base de Données'!F120&lt;&gt;"",'Base de Données'!F120,"-")</f>
        <v>pièce 17</v>
      </c>
      <c r="G120" s="35">
        <f>IF('Base de Données'!G120&lt;&gt;"",'Base de Données'!G120,"-")</f>
        <v>3882</v>
      </c>
      <c r="H120" s="35">
        <f>IF('Base de Données'!H120&lt;&gt;"",'Base de Données'!H120,"-")</f>
        <v>26119.1</v>
      </c>
      <c r="I120" s="35" t="str">
        <f>IF('Base de Données'!I120&lt;&gt;"",'Base de Données'!I120,"-")</f>
        <v>femme</v>
      </c>
      <c r="J120" s="35">
        <f>IF('Base de Données'!J120&lt;&gt;"",'Base de Données'!J120,"-")</f>
        <v>23338</v>
      </c>
      <c r="K120" s="35">
        <f>IF('Base de Données'!K120&lt;&gt;"",'Base de Données'!K120,"-")</f>
        <v>48</v>
      </c>
      <c r="L120" s="19" t="str">
        <f t="shared" si="7"/>
        <v>femme1-agent</v>
      </c>
      <c r="M120" s="19" t="str">
        <f t="shared" si="8"/>
        <v>femme1-agentParis</v>
      </c>
      <c r="N120" s="32" t="str">
        <f t="shared" si="9"/>
        <v>-</v>
      </c>
      <c r="O120" s="17">
        <f t="shared" si="10"/>
        <v>0</v>
      </c>
      <c r="P120" s="17">
        <f t="shared" si="11"/>
        <v>0</v>
      </c>
      <c r="Q120" s="17" t="str">
        <f t="shared" si="12"/>
        <v>-</v>
      </c>
      <c r="R120" s="19" t="str">
        <f t="shared" si="13"/>
        <v>femmeParis</v>
      </c>
    </row>
    <row r="121" spans="1:18" s="17" customFormat="1" x14ac:dyDescent="0.2">
      <c r="A121" s="35" t="str">
        <f>IF('Base de Données'!A121&lt;&gt;"",'Base de Données'!A121,"-")</f>
        <v>MOWG6542</v>
      </c>
      <c r="B121" s="35" t="str">
        <f>IF('Base de Données'!B121&lt;&gt;"",'Base de Données'!B121,"-")</f>
        <v>GILLINGHAM</v>
      </c>
      <c r="C121" s="35" t="str">
        <f>IF('Base de Données'!C121&lt;&gt;"",'Base de Données'!C121,"-")</f>
        <v>Magdeleine</v>
      </c>
      <c r="D121" s="35" t="str">
        <f>IF('Base de Données'!D121&lt;&gt;"",'Base de Données'!D121,"-")</f>
        <v>1-agent</v>
      </c>
      <c r="E121" s="35" t="str">
        <f>IF('Base de Données'!E121&lt;&gt;"",'Base de Données'!E121,"-")</f>
        <v>Nice</v>
      </c>
      <c r="F121" s="35" t="str">
        <f>IF('Base de Données'!F121&lt;&gt;"",'Base de Données'!F121,"-")</f>
        <v>pièce 209</v>
      </c>
      <c r="G121" s="35">
        <f>IF('Base de Données'!G121&lt;&gt;"",'Base de Données'!G121,"-")</f>
        <v>3617</v>
      </c>
      <c r="H121" s="35">
        <f>IF('Base de Données'!H121&lt;&gt;"",'Base de Données'!H121,"-")</f>
        <v>26623.7</v>
      </c>
      <c r="I121" s="35" t="str">
        <f>IF('Base de Données'!I121&lt;&gt;"",'Base de Données'!I121,"-")</f>
        <v>femme</v>
      </c>
      <c r="J121" s="35">
        <f>IF('Base de Données'!J121&lt;&gt;"",'Base de Données'!J121,"-")</f>
        <v>24418</v>
      </c>
      <c r="K121" s="35">
        <f>IF('Base de Données'!K121&lt;&gt;"",'Base de Données'!K121,"-")</f>
        <v>45</v>
      </c>
      <c r="L121" s="19" t="str">
        <f t="shared" si="7"/>
        <v>femme1-agent</v>
      </c>
      <c r="M121" s="19" t="str">
        <f t="shared" si="8"/>
        <v>femme1-agentNice</v>
      </c>
      <c r="N121" s="32" t="str">
        <f t="shared" si="9"/>
        <v>-</v>
      </c>
      <c r="O121" s="17">
        <f t="shared" si="10"/>
        <v>0</v>
      </c>
      <c r="P121" s="17">
        <f t="shared" si="11"/>
        <v>0</v>
      </c>
      <c r="Q121" s="17" t="str">
        <f t="shared" si="12"/>
        <v>-</v>
      </c>
      <c r="R121" s="19" t="str">
        <f t="shared" si="13"/>
        <v>femmeNice</v>
      </c>
    </row>
    <row r="122" spans="1:18" s="17" customFormat="1" x14ac:dyDescent="0.2">
      <c r="A122" s="35" t="str">
        <f>IF('Base de Données'!A122&lt;&gt;"",'Base de Données'!A122,"-")</f>
        <v>APBG6032</v>
      </c>
      <c r="B122" s="35" t="str">
        <f>IF('Base de Données'!B122&lt;&gt;"",'Base de Données'!B122,"-")</f>
        <v>GIRARD</v>
      </c>
      <c r="C122" s="35" t="str">
        <f>IF('Base de Données'!C122&lt;&gt;"",'Base de Données'!C122,"-")</f>
        <v>André</v>
      </c>
      <c r="D122" s="35" t="str">
        <f>IF('Base de Données'!D122&lt;&gt;"",'Base de Données'!D122,"-")</f>
        <v>2-maitrise</v>
      </c>
      <c r="E122" s="35" t="str">
        <f>IF('Base de Données'!E122&lt;&gt;"",'Base de Données'!E122,"-")</f>
        <v>Nice</v>
      </c>
      <c r="F122" s="35" t="str">
        <f>IF('Base de Données'!F122&lt;&gt;"",'Base de Données'!F122,"-")</f>
        <v>pièce 202</v>
      </c>
      <c r="G122" s="35">
        <f>IF('Base de Données'!G122&lt;&gt;"",'Base de Données'!G122,"-")</f>
        <v>3116</v>
      </c>
      <c r="H122" s="35">
        <f>IF('Base de Données'!H122&lt;&gt;"",'Base de Données'!H122,"-")</f>
        <v>40924.699999999997</v>
      </c>
      <c r="I122" s="35" t="str">
        <f>IF('Base de Données'!I122&lt;&gt;"",'Base de Données'!I122,"-")</f>
        <v>homme</v>
      </c>
      <c r="J122" s="35">
        <f>IF('Base de Données'!J122&lt;&gt;"",'Base de Données'!J122,"-")</f>
        <v>24857</v>
      </c>
      <c r="K122" s="35">
        <f>IF('Base de Données'!K122&lt;&gt;"",'Base de Données'!K122,"-")</f>
        <v>43</v>
      </c>
      <c r="L122" s="19" t="str">
        <f t="shared" si="7"/>
        <v>homme2-maitrise</v>
      </c>
      <c r="M122" s="19" t="str">
        <f t="shared" si="8"/>
        <v>homme2-maitriseNice</v>
      </c>
      <c r="N122" s="32" t="str">
        <f t="shared" si="9"/>
        <v>-</v>
      </c>
      <c r="O122" s="17">
        <f t="shared" si="10"/>
        <v>0</v>
      </c>
      <c r="P122" s="17">
        <f t="shared" si="11"/>
        <v>0</v>
      </c>
      <c r="Q122" s="17">
        <f t="shared" si="12"/>
        <v>40924.699999999997</v>
      </c>
      <c r="R122" s="19" t="str">
        <f t="shared" si="13"/>
        <v>hommeNice</v>
      </c>
    </row>
    <row r="123" spans="1:18" s="17" customFormat="1" x14ac:dyDescent="0.2">
      <c r="A123" s="35" t="str">
        <f>IF('Base de Données'!A123&lt;&gt;"",'Base de Données'!A123,"-")</f>
        <v>JTEG6605</v>
      </c>
      <c r="B123" s="35" t="str">
        <f>IF('Base de Données'!B123&lt;&gt;"",'Base de Données'!B123,"-")</f>
        <v>GIRAUDO</v>
      </c>
      <c r="C123" s="35" t="str">
        <f>IF('Base de Données'!C123&lt;&gt;"",'Base de Données'!C123,"-")</f>
        <v>Jean</v>
      </c>
      <c r="D123" s="35" t="str">
        <f>IF('Base de Données'!D123&lt;&gt;"",'Base de Données'!D123,"-")</f>
        <v>1-agent</v>
      </c>
      <c r="E123" s="35" t="str">
        <f>IF('Base de Données'!E123&lt;&gt;"",'Base de Données'!E123,"-")</f>
        <v>Nice</v>
      </c>
      <c r="F123" s="35" t="str">
        <f>IF('Base de Données'!F123&lt;&gt;"",'Base de Données'!F123,"-")</f>
        <v>pièce 138</v>
      </c>
      <c r="G123" s="35">
        <f>IF('Base de Données'!G123&lt;&gt;"",'Base de Données'!G123,"-")</f>
        <v>3448</v>
      </c>
      <c r="H123" s="35">
        <f>IF('Base de Données'!H123&lt;&gt;"",'Base de Données'!H123,"-")</f>
        <v>29196.98</v>
      </c>
      <c r="I123" s="35" t="str">
        <f>IF('Base de Données'!I123&lt;&gt;"",'Base de Données'!I123,"-")</f>
        <v>homme</v>
      </c>
      <c r="J123" s="35">
        <f>IF('Base de Données'!J123&lt;&gt;"",'Base de Données'!J123,"-")</f>
        <v>26902</v>
      </c>
      <c r="K123" s="35">
        <f>IF('Base de Données'!K123&lt;&gt;"",'Base de Données'!K123,"-")</f>
        <v>38</v>
      </c>
      <c r="L123" s="19" t="str">
        <f t="shared" si="7"/>
        <v>homme1-agent</v>
      </c>
      <c r="M123" s="19" t="str">
        <f t="shared" si="8"/>
        <v>homme1-agentNice</v>
      </c>
      <c r="N123" s="32" t="str">
        <f t="shared" si="9"/>
        <v>-</v>
      </c>
      <c r="O123" s="17">
        <f t="shared" si="10"/>
        <v>0</v>
      </c>
      <c r="P123" s="17">
        <f t="shared" si="11"/>
        <v>0</v>
      </c>
      <c r="Q123" s="17" t="str">
        <f t="shared" si="12"/>
        <v>-</v>
      </c>
      <c r="R123" s="19" t="str">
        <f t="shared" si="13"/>
        <v>hommeNice</v>
      </c>
    </row>
    <row r="124" spans="1:18" s="17" customFormat="1" x14ac:dyDescent="0.2">
      <c r="A124" s="35" t="str">
        <f>IF('Base de Données'!A124&lt;&gt;"",'Base de Données'!A124,"-")</f>
        <v>AQLG6122</v>
      </c>
      <c r="B124" s="35" t="str">
        <f>IF('Base de Données'!B124&lt;&gt;"",'Base de Données'!B124,"-")</f>
        <v>GIRON</v>
      </c>
      <c r="C124" s="35" t="str">
        <f>IF('Base de Données'!C124&lt;&gt;"",'Base de Données'!C124,"-")</f>
        <v>Anne-Marie</v>
      </c>
      <c r="D124" s="35" t="str">
        <f>IF('Base de Données'!D124&lt;&gt;"",'Base de Données'!D124,"-")</f>
        <v>1-agent</v>
      </c>
      <c r="E124" s="35" t="str">
        <f>IF('Base de Données'!E124&lt;&gt;"",'Base de Données'!E124,"-")</f>
        <v>Nice</v>
      </c>
      <c r="F124" s="35" t="str">
        <f>IF('Base de Données'!F124&lt;&gt;"",'Base de Données'!F124,"-")</f>
        <v>pièce 90</v>
      </c>
      <c r="G124" s="35">
        <f>IF('Base de Données'!G124&lt;&gt;"",'Base de Données'!G124,"-")</f>
        <v>3085</v>
      </c>
      <c r="H124" s="35">
        <f>IF('Base de Données'!H124&lt;&gt;"",'Base de Données'!H124,"-")</f>
        <v>23910.28</v>
      </c>
      <c r="I124" s="35" t="str">
        <f>IF('Base de Données'!I124&lt;&gt;"",'Base de Données'!I124,"-")</f>
        <v>femme</v>
      </c>
      <c r="J124" s="35">
        <f>IF('Base de Données'!J124&lt;&gt;"",'Base de Données'!J124,"-")</f>
        <v>24918</v>
      </c>
      <c r="K124" s="35">
        <f>IF('Base de Données'!K124&lt;&gt;"",'Base de Données'!K124,"-")</f>
        <v>43</v>
      </c>
      <c r="L124" s="19" t="str">
        <f t="shared" si="7"/>
        <v>femme1-agent</v>
      </c>
      <c r="M124" s="19" t="str">
        <f t="shared" si="8"/>
        <v>femme1-agentNice</v>
      </c>
      <c r="N124" s="32" t="str">
        <f t="shared" si="9"/>
        <v>-</v>
      </c>
      <c r="O124" s="17">
        <f t="shared" si="10"/>
        <v>0</v>
      </c>
      <c r="P124" s="17">
        <f t="shared" si="11"/>
        <v>1</v>
      </c>
      <c r="Q124" s="17" t="str">
        <f t="shared" si="12"/>
        <v>-</v>
      </c>
      <c r="R124" s="19" t="str">
        <f t="shared" si="13"/>
        <v>femmeNice</v>
      </c>
    </row>
    <row r="125" spans="1:18" s="17" customFormat="1" x14ac:dyDescent="0.2">
      <c r="A125" s="35" t="str">
        <f>IF('Base de Données'!A125&lt;&gt;"",'Base de Données'!A125,"-")</f>
        <v>EHHG7223</v>
      </c>
      <c r="B125" s="35" t="str">
        <f>IF('Base de Données'!B125&lt;&gt;"",'Base de Données'!B125,"-")</f>
        <v>GLYNATSIS</v>
      </c>
      <c r="C125" s="35" t="str">
        <f>IF('Base de Données'!C125&lt;&gt;"",'Base de Données'!C125,"-")</f>
        <v>Estelle</v>
      </c>
      <c r="D125" s="35" t="str">
        <f>IF('Base de Données'!D125&lt;&gt;"",'Base de Données'!D125,"-")</f>
        <v>1-agent</v>
      </c>
      <c r="E125" s="35" t="str">
        <f>IF('Base de Données'!E125&lt;&gt;"",'Base de Données'!E125,"-")</f>
        <v>Nice</v>
      </c>
      <c r="F125" s="35" t="str">
        <f>IF('Base de Données'!F125&lt;&gt;"",'Base de Données'!F125,"-")</f>
        <v>pièce 82</v>
      </c>
      <c r="G125" s="35">
        <f>IF('Base de Données'!G125&lt;&gt;"",'Base de Données'!G125,"-")</f>
        <v>3679</v>
      </c>
      <c r="H125" s="35">
        <f>IF('Base de Données'!H125&lt;&gt;"",'Base de Données'!H125,"-")</f>
        <v>23757.38</v>
      </c>
      <c r="I125" s="35" t="str">
        <f>IF('Base de Données'!I125&lt;&gt;"",'Base de Données'!I125,"-")</f>
        <v>femme</v>
      </c>
      <c r="J125" s="35">
        <f>IF('Base de Données'!J125&lt;&gt;"",'Base de Données'!J125,"-")</f>
        <v>30018</v>
      </c>
      <c r="K125" s="35">
        <f>IF('Base de Données'!K125&lt;&gt;"",'Base de Données'!K125,"-")</f>
        <v>29</v>
      </c>
      <c r="L125" s="19" t="str">
        <f t="shared" si="7"/>
        <v>femme1-agent</v>
      </c>
      <c r="M125" s="19" t="str">
        <f t="shared" si="8"/>
        <v>femme1-agentNice</v>
      </c>
      <c r="N125" s="32" t="str">
        <f t="shared" si="9"/>
        <v>-</v>
      </c>
      <c r="O125" s="17">
        <f t="shared" si="10"/>
        <v>0</v>
      </c>
      <c r="P125" s="17">
        <f t="shared" si="11"/>
        <v>1</v>
      </c>
      <c r="Q125" s="17" t="str">
        <f t="shared" si="12"/>
        <v>-</v>
      </c>
      <c r="R125" s="19" t="str">
        <f t="shared" si="13"/>
        <v>femmeNice</v>
      </c>
    </row>
    <row r="126" spans="1:18" s="17" customFormat="1" x14ac:dyDescent="0.2">
      <c r="A126" s="35" t="str">
        <f>IF('Base de Données'!A126&lt;&gt;"",'Base de Données'!A126,"-")</f>
        <v>BVSG6132</v>
      </c>
      <c r="B126" s="35" t="str">
        <f>IF('Base de Données'!B126&lt;&gt;"",'Base de Données'!B126,"-")</f>
        <v>GONDOUIN</v>
      </c>
      <c r="C126" s="35" t="str">
        <f>IF('Base de Données'!C126&lt;&gt;"",'Base de Données'!C126,"-")</f>
        <v>Bernard</v>
      </c>
      <c r="D126" s="35" t="str">
        <f>IF('Base de Données'!D126&lt;&gt;"",'Base de Données'!D126,"-")</f>
        <v>2-maitrise</v>
      </c>
      <c r="E126" s="35" t="str">
        <f>IF('Base de Données'!E126&lt;&gt;"",'Base de Données'!E126,"-")</f>
        <v>Nice</v>
      </c>
      <c r="F126" s="35" t="str">
        <f>IF('Base de Données'!F126&lt;&gt;"",'Base de Données'!F126,"-")</f>
        <v>pièce 60</v>
      </c>
      <c r="G126" s="35">
        <f>IF('Base de Données'!G126&lt;&gt;"",'Base de Données'!G126,"-")</f>
        <v>3824</v>
      </c>
      <c r="H126" s="35">
        <f>IF('Base de Données'!H126&lt;&gt;"",'Base de Données'!H126,"-")</f>
        <v>38141.879999999997</v>
      </c>
      <c r="I126" s="35" t="str">
        <f>IF('Base de Données'!I126&lt;&gt;"",'Base de Données'!I126,"-")</f>
        <v>homme</v>
      </c>
      <c r="J126" s="35">
        <f>IF('Base de Données'!J126&lt;&gt;"",'Base de Données'!J126,"-")</f>
        <v>24517</v>
      </c>
      <c r="K126" s="35">
        <f>IF('Base de Données'!K126&lt;&gt;"",'Base de Données'!K126,"-")</f>
        <v>44</v>
      </c>
      <c r="L126" s="19" t="str">
        <f t="shared" si="7"/>
        <v>homme2-maitrise</v>
      </c>
      <c r="M126" s="19" t="str">
        <f t="shared" si="8"/>
        <v>homme2-maitriseNice</v>
      </c>
      <c r="N126" s="32" t="str">
        <f t="shared" si="9"/>
        <v>-</v>
      </c>
      <c r="O126" s="17">
        <f t="shared" si="10"/>
        <v>0</v>
      </c>
      <c r="P126" s="17">
        <f t="shared" si="11"/>
        <v>0</v>
      </c>
      <c r="Q126" s="17">
        <f t="shared" si="12"/>
        <v>38141.879999999997</v>
      </c>
      <c r="R126" s="19" t="str">
        <f t="shared" si="13"/>
        <v>hommeNice</v>
      </c>
    </row>
    <row r="127" spans="1:18" s="17" customFormat="1" x14ac:dyDescent="0.2">
      <c r="A127" s="35" t="str">
        <f>IF('Base de Données'!A127&lt;&gt;"",'Base de Données'!A127,"-")</f>
        <v>OQFG7421</v>
      </c>
      <c r="B127" s="35" t="str">
        <f>IF('Base de Données'!B127&lt;&gt;"",'Base de Données'!B127,"-")</f>
        <v>GORZINSKY</v>
      </c>
      <c r="C127" s="35" t="str">
        <f>IF('Base de Données'!C127&lt;&gt;"",'Base de Données'!C127,"-")</f>
        <v>Odette</v>
      </c>
      <c r="D127" s="35" t="str">
        <f>IF('Base de Données'!D127&lt;&gt;"",'Base de Données'!D127,"-")</f>
        <v>3-cadre</v>
      </c>
      <c r="E127" s="35" t="str">
        <f>IF('Base de Données'!E127&lt;&gt;"",'Base de Données'!E127,"-")</f>
        <v>Paris</v>
      </c>
      <c r="F127" s="35" t="str">
        <f>IF('Base de Données'!F127&lt;&gt;"",'Base de Données'!F127,"-")</f>
        <v>pièce 96</v>
      </c>
      <c r="G127" s="35">
        <f>IF('Base de Données'!G127&lt;&gt;"",'Base de Données'!G127,"-")</f>
        <v>3589</v>
      </c>
      <c r="H127" s="35">
        <f>IF('Base de Données'!H127&lt;&gt;"",'Base de Données'!H127,"-")</f>
        <v>41599.53</v>
      </c>
      <c r="I127" s="35" t="str">
        <f>IF('Base de Données'!I127&lt;&gt;"",'Base de Données'!I127,"-")</f>
        <v>femme</v>
      </c>
      <c r="J127" s="35">
        <f>IF('Base de Données'!J127&lt;&gt;"",'Base de Données'!J127,"-")</f>
        <v>29425</v>
      </c>
      <c r="K127" s="35">
        <f>IF('Base de Données'!K127&lt;&gt;"",'Base de Données'!K127,"-")</f>
        <v>31</v>
      </c>
      <c r="L127" s="19" t="str">
        <f t="shared" si="7"/>
        <v>femme3-cadre</v>
      </c>
      <c r="M127" s="19" t="str">
        <f t="shared" si="8"/>
        <v>femme3-cadreParis</v>
      </c>
      <c r="N127" s="32" t="str">
        <f t="shared" si="9"/>
        <v>-</v>
      </c>
      <c r="O127" s="17">
        <f t="shared" si="10"/>
        <v>1</v>
      </c>
      <c r="P127" s="17">
        <f t="shared" si="11"/>
        <v>0</v>
      </c>
      <c r="Q127" s="17">
        <f t="shared" si="12"/>
        <v>41599.53</v>
      </c>
      <c r="R127" s="19" t="str">
        <f t="shared" si="13"/>
        <v>femmeParis</v>
      </c>
    </row>
    <row r="128" spans="1:18" s="17" customFormat="1" x14ac:dyDescent="0.2">
      <c r="A128" s="35" t="str">
        <f>IF('Base de Données'!A128&lt;&gt;"",'Base de Données'!A128,"-")</f>
        <v>CETG6267</v>
      </c>
      <c r="B128" s="35" t="str">
        <f>IF('Base de Données'!B128&lt;&gt;"",'Base de Données'!B128,"-")</f>
        <v>GOUILLON</v>
      </c>
      <c r="C128" s="35" t="str">
        <f>IF('Base de Données'!C128&lt;&gt;"",'Base de Données'!C128,"-")</f>
        <v>Chantal</v>
      </c>
      <c r="D128" s="35" t="str">
        <f>IF('Base de Données'!D128&lt;&gt;"",'Base de Données'!D128,"-")</f>
        <v>1-agent</v>
      </c>
      <c r="E128" s="35" t="str">
        <f>IF('Base de Données'!E128&lt;&gt;"",'Base de Données'!E128,"-")</f>
        <v>Nice</v>
      </c>
      <c r="F128" s="35" t="str">
        <f>IF('Base de Données'!F128&lt;&gt;"",'Base de Données'!F128,"-")</f>
        <v>pièce 255</v>
      </c>
      <c r="G128" s="35">
        <f>IF('Base de Données'!G128&lt;&gt;"",'Base de Données'!G128,"-")</f>
        <v>3175</v>
      </c>
      <c r="H128" s="35">
        <f>IF('Base de Données'!H128&lt;&gt;"",'Base de Données'!H128,"-")</f>
        <v>23209.34</v>
      </c>
      <c r="I128" s="35" t="str">
        <f>IF('Base de Données'!I128&lt;&gt;"",'Base de Données'!I128,"-")</f>
        <v>femme</v>
      </c>
      <c r="J128" s="35">
        <f>IF('Base de Données'!J128&lt;&gt;"",'Base de Données'!J128,"-")</f>
        <v>23247</v>
      </c>
      <c r="K128" s="35">
        <f>IF('Base de Données'!K128&lt;&gt;"",'Base de Données'!K128,"-")</f>
        <v>48</v>
      </c>
      <c r="L128" s="19" t="str">
        <f t="shared" si="7"/>
        <v>femme1-agent</v>
      </c>
      <c r="M128" s="19" t="str">
        <f t="shared" si="8"/>
        <v>femme1-agentNice</v>
      </c>
      <c r="N128" s="32" t="str">
        <f t="shared" si="9"/>
        <v>-</v>
      </c>
      <c r="O128" s="17">
        <f t="shared" si="10"/>
        <v>0</v>
      </c>
      <c r="P128" s="17">
        <f t="shared" si="11"/>
        <v>1</v>
      </c>
      <c r="Q128" s="17" t="str">
        <f t="shared" si="12"/>
        <v>-</v>
      </c>
      <c r="R128" s="19" t="str">
        <f t="shared" si="13"/>
        <v>femmeNice</v>
      </c>
    </row>
    <row r="129" spans="1:18" s="17" customFormat="1" x14ac:dyDescent="0.2">
      <c r="A129" s="35" t="str">
        <f>IF('Base de Données'!A129&lt;&gt;"",'Base de Données'!A129,"-")</f>
        <v>BOHG6406</v>
      </c>
      <c r="B129" s="35" t="str">
        <f>IF('Base de Données'!B129&lt;&gt;"",'Base de Données'!B129,"-")</f>
        <v>GOYER</v>
      </c>
      <c r="C129" s="35" t="str">
        <f>IF('Base de Données'!C129&lt;&gt;"",'Base de Données'!C129,"-")</f>
        <v>Brigitte</v>
      </c>
      <c r="D129" s="35" t="str">
        <f>IF('Base de Données'!D129&lt;&gt;"",'Base de Données'!D129,"-")</f>
        <v>1-agent</v>
      </c>
      <c r="E129" s="35" t="str">
        <f>IF('Base de Données'!E129&lt;&gt;"",'Base de Données'!E129,"-")</f>
        <v>Nice</v>
      </c>
      <c r="F129" s="35" t="str">
        <f>IF('Base de Données'!F129&lt;&gt;"",'Base de Données'!F129,"-")</f>
        <v>pièce 34</v>
      </c>
      <c r="G129" s="35">
        <f>IF('Base de Données'!G129&lt;&gt;"",'Base de Données'!G129,"-")</f>
        <v>3126</v>
      </c>
      <c r="H129" s="35">
        <f>IF('Base de Données'!H129&lt;&gt;"",'Base de Données'!H129,"-")</f>
        <v>22882.92</v>
      </c>
      <c r="I129" s="35" t="str">
        <f>IF('Base de Données'!I129&lt;&gt;"",'Base de Données'!I129,"-")</f>
        <v>femme</v>
      </c>
      <c r="J129" s="35">
        <f>IF('Base de Données'!J129&lt;&gt;"",'Base de Données'!J129,"-")</f>
        <v>24865</v>
      </c>
      <c r="K129" s="35">
        <f>IF('Base de Données'!K129&lt;&gt;"",'Base de Données'!K129,"-")</f>
        <v>43</v>
      </c>
      <c r="L129" s="19" t="str">
        <f t="shared" si="7"/>
        <v>femme1-agent</v>
      </c>
      <c r="M129" s="19" t="str">
        <f t="shared" si="8"/>
        <v>femme1-agentNice</v>
      </c>
      <c r="N129" s="32" t="str">
        <f t="shared" si="9"/>
        <v>-</v>
      </c>
      <c r="O129" s="17">
        <f t="shared" si="10"/>
        <v>0</v>
      </c>
      <c r="P129" s="17">
        <f t="shared" si="11"/>
        <v>1</v>
      </c>
      <c r="Q129" s="17" t="str">
        <f t="shared" si="12"/>
        <v>-</v>
      </c>
      <c r="R129" s="19" t="str">
        <f t="shared" si="13"/>
        <v>femmeNice</v>
      </c>
    </row>
    <row r="130" spans="1:18" s="17" customFormat="1" x14ac:dyDescent="0.2">
      <c r="A130" s="35" t="str">
        <f>IF('Base de Données'!A130&lt;&gt;"",'Base de Données'!A130,"-")</f>
        <v>LMTG8154</v>
      </c>
      <c r="B130" s="35" t="str">
        <f>IF('Base de Données'!B130&lt;&gt;"",'Base de Données'!B130,"-")</f>
        <v>GRAIN</v>
      </c>
      <c r="C130" s="35" t="str">
        <f>IF('Base de Données'!C130&lt;&gt;"",'Base de Données'!C130,"-")</f>
        <v>Laurence</v>
      </c>
      <c r="D130" s="35" t="str">
        <f>IF('Base de Données'!D130&lt;&gt;"",'Base de Données'!D130,"-")</f>
        <v>1-agent</v>
      </c>
      <c r="E130" s="35" t="str">
        <f>IF('Base de Données'!E130&lt;&gt;"",'Base de Données'!E130,"-")</f>
        <v>Nice</v>
      </c>
      <c r="F130" s="35" t="str">
        <f>IF('Base de Données'!F130&lt;&gt;"",'Base de Données'!F130,"-")</f>
        <v>pièce 80</v>
      </c>
      <c r="G130" s="35">
        <f>IF('Base de Données'!G130&lt;&gt;"",'Base de Données'!G130,"-")</f>
        <v>3151</v>
      </c>
      <c r="H130" s="35">
        <f>IF('Base de Données'!H130&lt;&gt;"",'Base de Données'!H130,"-")</f>
        <v>23995.19</v>
      </c>
      <c r="I130" s="35" t="str">
        <f>IF('Base de Données'!I130&lt;&gt;"",'Base de Données'!I130,"-")</f>
        <v>femme</v>
      </c>
      <c r="J130" s="35">
        <f>IF('Base de Données'!J130&lt;&gt;"",'Base de Données'!J130,"-")</f>
        <v>31450</v>
      </c>
      <c r="K130" s="35">
        <f>IF('Base de Données'!K130&lt;&gt;"",'Base de Données'!K130,"-")</f>
        <v>25</v>
      </c>
      <c r="L130" s="19" t="str">
        <f t="shared" ref="L130:L193" si="14">I130&amp;D130</f>
        <v>femme1-agent</v>
      </c>
      <c r="M130" s="19" t="str">
        <f t="shared" ref="M130:M193" si="15">L130&amp;E130</f>
        <v>femme1-agentNice</v>
      </c>
      <c r="N130" s="32" t="str">
        <f t="shared" ref="N130:N193" si="16">IF(D130=$N$1,J130,"-")</f>
        <v>-</v>
      </c>
      <c r="O130" s="17">
        <f t="shared" ref="O130:O193" si="17">COUNTIF(D130,"*cadre*")*(I130="femme")</f>
        <v>0</v>
      </c>
      <c r="P130" s="17">
        <f t="shared" ref="P130:P193" si="18">(H130&gt;=20000)*(H130&lt;=25000)*(D130="1-agent")</f>
        <v>1</v>
      </c>
      <c r="Q130" s="17" t="str">
        <f t="shared" ref="Q130:Q193" si="19">IF((D130&lt;&gt;"1-agent"),H130,"-")</f>
        <v>-</v>
      </c>
      <c r="R130" s="19" t="str">
        <f t="shared" ref="R130:R193" si="20">I130&amp;E130</f>
        <v>femmeNice</v>
      </c>
    </row>
    <row r="131" spans="1:18" s="17" customFormat="1" x14ac:dyDescent="0.2">
      <c r="A131" s="35" t="str">
        <f>IF('Base de Données'!A131&lt;&gt;"",'Base de Données'!A131,"-")</f>
        <v>MXXG5021</v>
      </c>
      <c r="B131" s="35" t="str">
        <f>IF('Base de Données'!B131&lt;&gt;"",'Base de Données'!B131,"-")</f>
        <v>GUELT</v>
      </c>
      <c r="C131" s="35" t="str">
        <f>IF('Base de Données'!C131&lt;&gt;"",'Base de Données'!C131,"-")</f>
        <v>Monique</v>
      </c>
      <c r="D131" s="35" t="str">
        <f>IF('Base de Données'!D131&lt;&gt;"",'Base de Données'!D131,"-")</f>
        <v>3-cadre</v>
      </c>
      <c r="E131" s="35" t="str">
        <f>IF('Base de Données'!E131&lt;&gt;"",'Base de Données'!E131,"-")</f>
        <v>Paris</v>
      </c>
      <c r="F131" s="35" t="str">
        <f>IF('Base de Données'!F131&lt;&gt;"",'Base de Données'!F131,"-")</f>
        <v>pièce 78</v>
      </c>
      <c r="G131" s="35">
        <f>IF('Base de Données'!G131&lt;&gt;"",'Base de Données'!G131,"-")</f>
        <v>3874</v>
      </c>
      <c r="H131" s="35">
        <f>IF('Base de Données'!H131&lt;&gt;"",'Base de Données'!H131,"-")</f>
        <v>50391.54</v>
      </c>
      <c r="I131" s="35" t="str">
        <f>IF('Base de Données'!I131&lt;&gt;"",'Base de Données'!I131,"-")</f>
        <v>femme</v>
      </c>
      <c r="J131" s="35">
        <f>IF('Base de Données'!J131&lt;&gt;"",'Base de Données'!J131,"-")</f>
        <v>23207</v>
      </c>
      <c r="K131" s="35">
        <f>IF('Base de Données'!K131&lt;&gt;"",'Base de Données'!K131,"-")</f>
        <v>48</v>
      </c>
      <c r="L131" s="19" t="str">
        <f t="shared" si="14"/>
        <v>femme3-cadre</v>
      </c>
      <c r="M131" s="19" t="str">
        <f t="shared" si="15"/>
        <v>femme3-cadreParis</v>
      </c>
      <c r="N131" s="32" t="str">
        <f t="shared" si="16"/>
        <v>-</v>
      </c>
      <c r="O131" s="17">
        <f t="shared" si="17"/>
        <v>1</v>
      </c>
      <c r="P131" s="17">
        <f t="shared" si="18"/>
        <v>0</v>
      </c>
      <c r="Q131" s="17">
        <f t="shared" si="19"/>
        <v>50391.54</v>
      </c>
      <c r="R131" s="19" t="str">
        <f t="shared" si="20"/>
        <v>femmeParis</v>
      </c>
    </row>
    <row r="132" spans="1:18" s="17" customFormat="1" x14ac:dyDescent="0.2">
      <c r="A132" s="35" t="str">
        <f>IF('Base de Données'!A132&lt;&gt;"",'Base de Données'!A132,"-")</f>
        <v>JGXG5022</v>
      </c>
      <c r="B132" s="35" t="str">
        <f>IF('Base de Données'!B132&lt;&gt;"",'Base de Données'!B132,"-")</f>
        <v>GUILLE</v>
      </c>
      <c r="C132" s="35" t="str">
        <f>IF('Base de Données'!C132&lt;&gt;"",'Base de Données'!C132,"-")</f>
        <v>Jean</v>
      </c>
      <c r="D132" s="35" t="str">
        <f>IF('Base de Données'!D132&lt;&gt;"",'Base de Données'!D132,"-")</f>
        <v>1-agent</v>
      </c>
      <c r="E132" s="35" t="str">
        <f>IF('Base de Données'!E132&lt;&gt;"",'Base de Données'!E132,"-")</f>
        <v>Nice</v>
      </c>
      <c r="F132" s="35" t="str">
        <f>IF('Base de Données'!F132&lt;&gt;"",'Base de Données'!F132,"-")</f>
        <v>pièce 232</v>
      </c>
      <c r="G132" s="35">
        <f>IF('Base de Données'!G132&lt;&gt;"",'Base de Données'!G132,"-")</f>
        <v>3143</v>
      </c>
      <c r="H132" s="35">
        <f>IF('Base de Données'!H132&lt;&gt;"",'Base de Données'!H132,"-")</f>
        <v>31181.32</v>
      </c>
      <c r="I132" s="35" t="str">
        <f>IF('Base de Données'!I132&lt;&gt;"",'Base de Données'!I132,"-")</f>
        <v>homme</v>
      </c>
      <c r="J132" s="35">
        <f>IF('Base de Données'!J132&lt;&gt;"",'Base de Données'!J132,"-")</f>
        <v>21938</v>
      </c>
      <c r="K132" s="35">
        <f>IF('Base de Données'!K132&lt;&gt;"",'Base de Données'!K132,"-")</f>
        <v>51</v>
      </c>
      <c r="L132" s="19" t="str">
        <f t="shared" si="14"/>
        <v>homme1-agent</v>
      </c>
      <c r="M132" s="19" t="str">
        <f t="shared" si="15"/>
        <v>homme1-agentNice</v>
      </c>
      <c r="N132" s="32" t="str">
        <f t="shared" si="16"/>
        <v>-</v>
      </c>
      <c r="O132" s="17">
        <f t="shared" si="17"/>
        <v>0</v>
      </c>
      <c r="P132" s="17">
        <f t="shared" si="18"/>
        <v>0</v>
      </c>
      <c r="Q132" s="17" t="str">
        <f t="shared" si="19"/>
        <v>-</v>
      </c>
      <c r="R132" s="19" t="str">
        <f t="shared" si="20"/>
        <v>hommeNice</v>
      </c>
    </row>
    <row r="133" spans="1:18" s="17" customFormat="1" x14ac:dyDescent="0.2">
      <c r="A133" s="35" t="str">
        <f>IF('Base de Données'!A133&lt;&gt;"",'Base de Données'!A133,"-")</f>
        <v>FBBG8352</v>
      </c>
      <c r="B133" s="35" t="str">
        <f>IF('Base de Données'!B133&lt;&gt;"",'Base de Données'!B133,"-")</f>
        <v>GUITTON</v>
      </c>
      <c r="C133" s="35" t="str">
        <f>IF('Base de Données'!C133&lt;&gt;"",'Base de Données'!C133,"-")</f>
        <v>Francis</v>
      </c>
      <c r="D133" s="35" t="str">
        <f>IF('Base de Données'!D133&lt;&gt;"",'Base de Données'!D133,"-")</f>
        <v>2-maitrise</v>
      </c>
      <c r="E133" s="35" t="str">
        <f>IF('Base de Données'!E133&lt;&gt;"",'Base de Données'!E133,"-")</f>
        <v>Nice</v>
      </c>
      <c r="F133" s="35" t="str">
        <f>IF('Base de Données'!F133&lt;&gt;"",'Base de Données'!F133,"-")</f>
        <v>pièce 216</v>
      </c>
      <c r="G133" s="35">
        <f>IF('Base de Données'!G133&lt;&gt;"",'Base de Données'!G133,"-")</f>
        <v>3140</v>
      </c>
      <c r="H133" s="35">
        <f>IF('Base de Données'!H133&lt;&gt;"",'Base de Données'!H133,"-")</f>
        <v>33063.879999999997</v>
      </c>
      <c r="I133" s="35" t="str">
        <f>IF('Base de Données'!I133&lt;&gt;"",'Base de Données'!I133,"-")</f>
        <v>homme</v>
      </c>
      <c r="J133" s="35">
        <f>IF('Base de Données'!J133&lt;&gt;"",'Base de Données'!J133,"-")</f>
        <v>31894</v>
      </c>
      <c r="K133" s="35">
        <f>IF('Base de Données'!K133&lt;&gt;"",'Base de Données'!K133,"-")</f>
        <v>24</v>
      </c>
      <c r="L133" s="19" t="str">
        <f t="shared" si="14"/>
        <v>homme2-maitrise</v>
      </c>
      <c r="M133" s="19" t="str">
        <f t="shared" si="15"/>
        <v>homme2-maitriseNice</v>
      </c>
      <c r="N133" s="32" t="str">
        <f t="shared" si="16"/>
        <v>-</v>
      </c>
      <c r="O133" s="17">
        <f t="shared" si="17"/>
        <v>0</v>
      </c>
      <c r="P133" s="17">
        <f t="shared" si="18"/>
        <v>0</v>
      </c>
      <c r="Q133" s="17">
        <f t="shared" si="19"/>
        <v>33063.879999999997</v>
      </c>
      <c r="R133" s="19" t="str">
        <f t="shared" si="20"/>
        <v>hommeNice</v>
      </c>
    </row>
    <row r="134" spans="1:18" s="17" customFormat="1" x14ac:dyDescent="0.2">
      <c r="A134" s="35" t="str">
        <f>IF('Base de Données'!A134&lt;&gt;"",'Base de Données'!A134,"-")</f>
        <v>DVXG6757</v>
      </c>
      <c r="B134" s="35" t="str">
        <f>IF('Base de Données'!B134&lt;&gt;"",'Base de Données'!B134,"-")</f>
        <v>GUTFREUND</v>
      </c>
      <c r="C134" s="35" t="str">
        <f>IF('Base de Données'!C134&lt;&gt;"",'Base de Données'!C134,"-")</f>
        <v>Dominique</v>
      </c>
      <c r="D134" s="35" t="str">
        <f>IF('Base de Données'!D134&lt;&gt;"",'Base de Données'!D134,"-")</f>
        <v>1-agent</v>
      </c>
      <c r="E134" s="35" t="str">
        <f>IF('Base de Données'!E134&lt;&gt;"",'Base de Données'!E134,"-")</f>
        <v>Nice</v>
      </c>
      <c r="F134" s="35" t="str">
        <f>IF('Base de Données'!F134&lt;&gt;"",'Base de Données'!F134,"-")</f>
        <v>pièce 131</v>
      </c>
      <c r="G134" s="35">
        <f>IF('Base de Données'!G134&lt;&gt;"",'Base de Données'!G134,"-")</f>
        <v>3675</v>
      </c>
      <c r="H134" s="35">
        <f>IF('Base de Données'!H134&lt;&gt;"",'Base de Données'!H134,"-")</f>
        <v>24226.5</v>
      </c>
      <c r="I134" s="35" t="str">
        <f>IF('Base de Données'!I134&lt;&gt;"",'Base de Données'!I134,"-")</f>
        <v>femme</v>
      </c>
      <c r="J134" s="35">
        <f>IF('Base de Données'!J134&lt;&gt;"",'Base de Données'!J134,"-")</f>
        <v>26461</v>
      </c>
      <c r="K134" s="35">
        <f>IF('Base de Données'!K134&lt;&gt;"",'Base de Données'!K134,"-")</f>
        <v>39</v>
      </c>
      <c r="L134" s="19" t="str">
        <f t="shared" si="14"/>
        <v>femme1-agent</v>
      </c>
      <c r="M134" s="19" t="str">
        <f t="shared" si="15"/>
        <v>femme1-agentNice</v>
      </c>
      <c r="N134" s="32" t="str">
        <f t="shared" si="16"/>
        <v>-</v>
      </c>
      <c r="O134" s="17">
        <f t="shared" si="17"/>
        <v>0</v>
      </c>
      <c r="P134" s="17">
        <f t="shared" si="18"/>
        <v>1</v>
      </c>
      <c r="Q134" s="17" t="str">
        <f t="shared" si="19"/>
        <v>-</v>
      </c>
      <c r="R134" s="19" t="str">
        <f t="shared" si="20"/>
        <v>femmeNice</v>
      </c>
    </row>
    <row r="135" spans="1:18" s="17" customFormat="1" x14ac:dyDescent="0.2">
      <c r="A135" s="35" t="str">
        <f>IF('Base de Données'!A135&lt;&gt;"",'Base de Données'!A135,"-")</f>
        <v>PAIG5175</v>
      </c>
      <c r="B135" s="35" t="str">
        <f>IF('Base de Données'!B135&lt;&gt;"",'Base de Données'!B135,"-")</f>
        <v>GUYOT</v>
      </c>
      <c r="C135" s="35" t="str">
        <f>IF('Base de Données'!C135&lt;&gt;"",'Base de Données'!C135,"-")</f>
        <v>Pierre</v>
      </c>
      <c r="D135" s="35" t="str">
        <f>IF('Base de Données'!D135&lt;&gt;"",'Base de Données'!D135,"-")</f>
        <v>1-agent</v>
      </c>
      <c r="E135" s="35" t="str">
        <f>IF('Base de Données'!E135&lt;&gt;"",'Base de Données'!E135,"-")</f>
        <v>Paris</v>
      </c>
      <c r="F135" s="35" t="str">
        <f>IF('Base de Données'!F135&lt;&gt;"",'Base de Données'!F135,"-")</f>
        <v>pièce 239</v>
      </c>
      <c r="G135" s="35">
        <f>IF('Base de Données'!G135&lt;&gt;"",'Base de Données'!G135,"-")</f>
        <v>3711</v>
      </c>
      <c r="H135" s="35">
        <f>IF('Base de Données'!H135&lt;&gt;"",'Base de Données'!H135,"-")</f>
        <v>24234.720000000001</v>
      </c>
      <c r="I135" s="35" t="str">
        <f>IF('Base de Données'!I135&lt;&gt;"",'Base de Données'!I135,"-")</f>
        <v>homme</v>
      </c>
      <c r="J135" s="35">
        <f>IF('Base de Données'!J135&lt;&gt;"",'Base de Données'!J135,"-")</f>
        <v>20594</v>
      </c>
      <c r="K135" s="35">
        <f>IF('Base de Données'!K135&lt;&gt;"",'Base de Données'!K135,"-")</f>
        <v>55</v>
      </c>
      <c r="L135" s="19" t="str">
        <f t="shared" si="14"/>
        <v>homme1-agent</v>
      </c>
      <c r="M135" s="19" t="str">
        <f t="shared" si="15"/>
        <v>homme1-agentParis</v>
      </c>
      <c r="N135" s="32" t="str">
        <f t="shared" si="16"/>
        <v>-</v>
      </c>
      <c r="O135" s="17">
        <f t="shared" si="17"/>
        <v>0</v>
      </c>
      <c r="P135" s="17">
        <f t="shared" si="18"/>
        <v>1</v>
      </c>
      <c r="Q135" s="17" t="str">
        <f t="shared" si="19"/>
        <v>-</v>
      </c>
      <c r="R135" s="19" t="str">
        <f t="shared" si="20"/>
        <v>hommeParis</v>
      </c>
    </row>
    <row r="136" spans="1:18" s="17" customFormat="1" x14ac:dyDescent="0.2">
      <c r="A136" s="35" t="str">
        <f>IF('Base de Données'!A136&lt;&gt;"",'Base de Données'!A136,"-")</f>
        <v>JKXH8362</v>
      </c>
      <c r="B136" s="35" t="str">
        <f>IF('Base de Données'!B136&lt;&gt;"",'Base de Données'!B136,"-")</f>
        <v>HABRANT</v>
      </c>
      <c r="C136" s="35" t="str">
        <f>IF('Base de Données'!C136&lt;&gt;"",'Base de Données'!C136,"-")</f>
        <v>Julie</v>
      </c>
      <c r="D136" s="35" t="str">
        <f>IF('Base de Données'!D136&lt;&gt;"",'Base de Données'!D136,"-")</f>
        <v>1-agent</v>
      </c>
      <c r="E136" s="35" t="str">
        <f>IF('Base de Données'!E136&lt;&gt;"",'Base de Données'!E136,"-")</f>
        <v>Paris</v>
      </c>
      <c r="F136" s="35" t="str">
        <f>IF('Base de Données'!F136&lt;&gt;"",'Base de Données'!F136,"-")</f>
        <v>pièce 66</v>
      </c>
      <c r="G136" s="35">
        <f>IF('Base de Données'!G136&lt;&gt;"",'Base de Données'!G136,"-")</f>
        <v>3115</v>
      </c>
      <c r="H136" s="35">
        <f>IF('Base de Données'!H136&lt;&gt;"",'Base de Données'!H136,"-")</f>
        <v>30383.99</v>
      </c>
      <c r="I136" s="35" t="str">
        <f>IF('Base de Données'!I136&lt;&gt;"",'Base de Données'!I136,"-")</f>
        <v>femme</v>
      </c>
      <c r="J136" s="35">
        <f>IF('Base de Données'!J136&lt;&gt;"",'Base de Données'!J136,"-")</f>
        <v>32069</v>
      </c>
      <c r="K136" s="35">
        <f>IF('Base de Données'!K136&lt;&gt;"",'Base de Données'!K136,"-")</f>
        <v>24</v>
      </c>
      <c r="L136" s="19" t="str">
        <f t="shared" si="14"/>
        <v>femme1-agent</v>
      </c>
      <c r="M136" s="19" t="str">
        <f t="shared" si="15"/>
        <v>femme1-agentParis</v>
      </c>
      <c r="N136" s="32" t="str">
        <f t="shared" si="16"/>
        <v>-</v>
      </c>
      <c r="O136" s="17">
        <f t="shared" si="17"/>
        <v>0</v>
      </c>
      <c r="P136" s="17">
        <f t="shared" si="18"/>
        <v>0</v>
      </c>
      <c r="Q136" s="17" t="str">
        <f t="shared" si="19"/>
        <v>-</v>
      </c>
      <c r="R136" s="19" t="str">
        <f t="shared" si="20"/>
        <v>femmeParis</v>
      </c>
    </row>
    <row r="137" spans="1:18" s="17" customFormat="1" x14ac:dyDescent="0.2">
      <c r="A137" s="35" t="str">
        <f>IF('Base de Données'!A137&lt;&gt;"",'Base de Données'!A137,"-")</f>
        <v>AHBH6412</v>
      </c>
      <c r="B137" s="35" t="str">
        <f>IF('Base de Données'!B137&lt;&gt;"",'Base de Données'!B137,"-")</f>
        <v>HARAULT</v>
      </c>
      <c r="C137" s="35" t="str">
        <f>IF('Base de Données'!C137&lt;&gt;"",'Base de Données'!C137,"-")</f>
        <v>Armelle</v>
      </c>
      <c r="D137" s="35" t="str">
        <f>IF('Base de Données'!D137&lt;&gt;"",'Base de Données'!D137,"-")</f>
        <v>1-agent</v>
      </c>
      <c r="E137" s="35" t="str">
        <f>IF('Base de Données'!E137&lt;&gt;"",'Base de Données'!E137,"-")</f>
        <v>Nice</v>
      </c>
      <c r="F137" s="35" t="str">
        <f>IF('Base de Données'!F137&lt;&gt;"",'Base de Données'!F137,"-")</f>
        <v>pièce 32</v>
      </c>
      <c r="G137" s="35">
        <f>IF('Base de Données'!G137&lt;&gt;"",'Base de Données'!G137,"-")</f>
        <v>3078</v>
      </c>
      <c r="H137" s="35">
        <f>IF('Base de Données'!H137&lt;&gt;"",'Base de Données'!H137,"-")</f>
        <v>19907.93</v>
      </c>
      <c r="I137" s="35" t="str">
        <f>IF('Base de Données'!I137&lt;&gt;"",'Base de Données'!I137,"-")</f>
        <v>femme</v>
      </c>
      <c r="J137" s="35">
        <f>IF('Base de Données'!J137&lt;&gt;"",'Base de Données'!J137,"-")</f>
        <v>24216</v>
      </c>
      <c r="K137" s="35">
        <f>IF('Base de Données'!K137&lt;&gt;"",'Base de Données'!K137,"-")</f>
        <v>45</v>
      </c>
      <c r="L137" s="19" t="str">
        <f t="shared" si="14"/>
        <v>femme1-agent</v>
      </c>
      <c r="M137" s="19" t="str">
        <f t="shared" si="15"/>
        <v>femme1-agentNice</v>
      </c>
      <c r="N137" s="32" t="str">
        <f t="shared" si="16"/>
        <v>-</v>
      </c>
      <c r="O137" s="17">
        <f t="shared" si="17"/>
        <v>0</v>
      </c>
      <c r="P137" s="17">
        <f t="shared" si="18"/>
        <v>0</v>
      </c>
      <c r="Q137" s="17" t="str">
        <f t="shared" si="19"/>
        <v>-</v>
      </c>
      <c r="R137" s="19" t="str">
        <f t="shared" si="20"/>
        <v>femmeNice</v>
      </c>
    </row>
    <row r="138" spans="1:18" s="17" customFormat="1" x14ac:dyDescent="0.2">
      <c r="A138" s="35" t="str">
        <f>IF('Base de Données'!A138&lt;&gt;"",'Base de Données'!A138,"-")</f>
        <v>GQNF6600</v>
      </c>
      <c r="B138" s="35" t="str">
        <f>IF('Base de Données'!B138&lt;&gt;"",'Base de Données'!B138,"-")</f>
        <v>HERBÉ</v>
      </c>
      <c r="C138" s="35" t="str">
        <f>IF('Base de Données'!C138&lt;&gt;"",'Base de Données'!C138,"-")</f>
        <v>Joelle</v>
      </c>
      <c r="D138" s="35" t="str">
        <f>IF('Base de Données'!D138&lt;&gt;"",'Base de Données'!D138,"-")</f>
        <v>1-agent</v>
      </c>
      <c r="E138" s="35" t="str">
        <f>IF('Base de Données'!E138&lt;&gt;"",'Base de Données'!E138,"-")</f>
        <v>Nice</v>
      </c>
      <c r="F138" s="35" t="str">
        <f>IF('Base de Données'!F138&lt;&gt;"",'Base de Données'!F138,"-")</f>
        <v>-</v>
      </c>
      <c r="G138" s="35">
        <f>IF('Base de Données'!G138&lt;&gt;"",'Base de Données'!G138,"-")</f>
        <v>3007</v>
      </c>
      <c r="H138" s="35">
        <f>IF('Base de Données'!H138&lt;&gt;"",'Base de Données'!H138,"-")</f>
        <v>25040.53</v>
      </c>
      <c r="I138" s="35" t="str">
        <f>IF('Base de Données'!I138&lt;&gt;"",'Base de Données'!I138,"-")</f>
        <v>femme</v>
      </c>
      <c r="J138" s="35">
        <f>IF('Base de Données'!J138&lt;&gt;"",'Base de Données'!J138,"-")</f>
        <v>23466</v>
      </c>
      <c r="K138" s="35">
        <f>IF('Base de Données'!K138&lt;&gt;"",'Base de Données'!K138,"-")</f>
        <v>47</v>
      </c>
      <c r="L138" s="19" t="str">
        <f t="shared" si="14"/>
        <v>femme1-agent</v>
      </c>
      <c r="M138" s="19" t="str">
        <f t="shared" si="15"/>
        <v>femme1-agentNice</v>
      </c>
      <c r="N138" s="32" t="str">
        <f t="shared" si="16"/>
        <v>-</v>
      </c>
      <c r="O138" s="17">
        <f t="shared" si="17"/>
        <v>0</v>
      </c>
      <c r="P138" s="17">
        <f t="shared" si="18"/>
        <v>0</v>
      </c>
      <c r="Q138" s="17" t="str">
        <f t="shared" si="19"/>
        <v>-</v>
      </c>
      <c r="R138" s="19" t="str">
        <f t="shared" si="20"/>
        <v>femmeNice</v>
      </c>
    </row>
    <row r="139" spans="1:18" s="17" customFormat="1" x14ac:dyDescent="0.2">
      <c r="A139" s="35" t="str">
        <f>IF('Base de Données'!A139&lt;&gt;"",'Base de Données'!A139,"-")</f>
        <v>LMAH8655</v>
      </c>
      <c r="B139" s="35" t="str">
        <f>IF('Base de Données'!B139&lt;&gt;"",'Base de Données'!B139,"-")</f>
        <v>HERCLICH</v>
      </c>
      <c r="C139" s="35" t="str">
        <f>IF('Base de Données'!C139&lt;&gt;"",'Base de Données'!C139,"-")</f>
        <v>Laura</v>
      </c>
      <c r="D139" s="35" t="str">
        <f>IF('Base de Données'!D139&lt;&gt;"",'Base de Données'!D139,"-")</f>
        <v>1-agent</v>
      </c>
      <c r="E139" s="35" t="str">
        <f>IF('Base de Données'!E139&lt;&gt;"",'Base de Données'!E139,"-")</f>
        <v>Paris</v>
      </c>
      <c r="F139" s="35" t="str">
        <f>IF('Base de Données'!F139&lt;&gt;"",'Base de Données'!F139,"-")</f>
        <v>pièce 95</v>
      </c>
      <c r="G139" s="35">
        <f>IF('Base de Données'!G139&lt;&gt;"",'Base de Données'!G139,"-")</f>
        <v>3954</v>
      </c>
      <c r="H139" s="35">
        <f>IF('Base de Données'!H139&lt;&gt;"",'Base de Données'!H139,"-")</f>
        <v>28023.64</v>
      </c>
      <c r="I139" s="35" t="str">
        <f>IF('Base de Données'!I139&lt;&gt;"",'Base de Données'!I139,"-")</f>
        <v>femme</v>
      </c>
      <c r="J139" s="35">
        <f>IF('Base de Données'!J139&lt;&gt;"",'Base de Données'!J139,"-")</f>
        <v>30888</v>
      </c>
      <c r="K139" s="35">
        <f>IF('Base de Données'!K139&lt;&gt;"",'Base de Données'!K139,"-")</f>
        <v>27</v>
      </c>
      <c r="L139" s="19" t="str">
        <f t="shared" si="14"/>
        <v>femme1-agent</v>
      </c>
      <c r="M139" s="19" t="str">
        <f t="shared" si="15"/>
        <v>femme1-agentParis</v>
      </c>
      <c r="N139" s="32" t="str">
        <f t="shared" si="16"/>
        <v>-</v>
      </c>
      <c r="O139" s="17">
        <f t="shared" si="17"/>
        <v>0</v>
      </c>
      <c r="P139" s="17">
        <f t="shared" si="18"/>
        <v>0</v>
      </c>
      <c r="Q139" s="17" t="str">
        <f t="shared" si="19"/>
        <v>-</v>
      </c>
      <c r="R139" s="19" t="str">
        <f t="shared" si="20"/>
        <v>femmeParis</v>
      </c>
    </row>
    <row r="140" spans="1:18" s="17" customFormat="1" x14ac:dyDescent="0.2">
      <c r="A140" s="35" t="str">
        <f>IF('Base de Données'!A140&lt;&gt;"",'Base de Données'!A140,"-")</f>
        <v>JNPH5204</v>
      </c>
      <c r="B140" s="35" t="str">
        <f>IF('Base de Données'!B140&lt;&gt;"",'Base de Données'!B140,"-")</f>
        <v>HERMANT</v>
      </c>
      <c r="C140" s="35" t="str">
        <f>IF('Base de Données'!C140&lt;&gt;"",'Base de Données'!C140,"-")</f>
        <v>Jean-Pierre</v>
      </c>
      <c r="D140" s="35" t="str">
        <f>IF('Base de Données'!D140&lt;&gt;"",'Base de Données'!D140,"-")</f>
        <v>3-cadre</v>
      </c>
      <c r="E140" s="35" t="str">
        <f>IF('Base de Données'!E140&lt;&gt;"",'Base de Données'!E140,"-")</f>
        <v>Nice</v>
      </c>
      <c r="F140" s="35" t="str">
        <f>IF('Base de Données'!F140&lt;&gt;"",'Base de Données'!F140,"-")</f>
        <v>pièce 70</v>
      </c>
      <c r="G140" s="35">
        <f>IF('Base de Données'!G140&lt;&gt;"",'Base de Données'!G140,"-")</f>
        <v>3998</v>
      </c>
      <c r="H140" s="35">
        <f>IF('Base de Données'!H140&lt;&gt;"",'Base de Données'!H140,"-")</f>
        <v>56397.05</v>
      </c>
      <c r="I140" s="35" t="str">
        <f>IF('Base de Données'!I140&lt;&gt;"",'Base de Données'!I140,"-")</f>
        <v>homme</v>
      </c>
      <c r="J140" s="35">
        <f>IF('Base de Données'!J140&lt;&gt;"",'Base de Données'!J140,"-")</f>
        <v>21507</v>
      </c>
      <c r="K140" s="35">
        <f>IF('Base de Données'!K140&lt;&gt;"",'Base de Données'!K140,"-")</f>
        <v>53</v>
      </c>
      <c r="L140" s="19" t="str">
        <f t="shared" si="14"/>
        <v>homme3-cadre</v>
      </c>
      <c r="M140" s="19" t="str">
        <f t="shared" si="15"/>
        <v>homme3-cadreNice</v>
      </c>
      <c r="N140" s="32" t="str">
        <f t="shared" si="16"/>
        <v>-</v>
      </c>
      <c r="O140" s="17">
        <f t="shared" si="17"/>
        <v>0</v>
      </c>
      <c r="P140" s="17">
        <f t="shared" si="18"/>
        <v>0</v>
      </c>
      <c r="Q140" s="17">
        <f t="shared" si="19"/>
        <v>56397.05</v>
      </c>
      <c r="R140" s="19" t="str">
        <f t="shared" si="20"/>
        <v>hommeNice</v>
      </c>
    </row>
    <row r="141" spans="1:18" s="17" customFormat="1" x14ac:dyDescent="0.2">
      <c r="A141" s="35" t="str">
        <f>IF('Base de Données'!A141&lt;&gt;"",'Base de Données'!A141,"-")</f>
        <v>BBSH5466</v>
      </c>
      <c r="B141" s="35" t="str">
        <f>IF('Base de Données'!B141&lt;&gt;"",'Base de Données'!B141,"-")</f>
        <v>HERSELIN</v>
      </c>
      <c r="C141" s="35" t="str">
        <f>IF('Base de Données'!C141&lt;&gt;"",'Base de Données'!C141,"-")</f>
        <v>Brigitte</v>
      </c>
      <c r="D141" s="35" t="str">
        <f>IF('Base de Données'!D141&lt;&gt;"",'Base de Données'!D141,"-")</f>
        <v>1-agent</v>
      </c>
      <c r="E141" s="35" t="str">
        <f>IF('Base de Données'!E141&lt;&gt;"",'Base de Données'!E141,"-")</f>
        <v>Nice</v>
      </c>
      <c r="F141" s="35" t="str">
        <f>IF('Base de Données'!F141&lt;&gt;"",'Base de Données'!F141,"-")</f>
        <v>pièce 20</v>
      </c>
      <c r="G141" s="35">
        <f>IF('Base de Données'!G141&lt;&gt;"",'Base de Données'!G141,"-")</f>
        <v>3991</v>
      </c>
      <c r="H141" s="35">
        <f>IF('Base de Données'!H141&lt;&gt;"",'Base de Données'!H141,"-")</f>
        <v>19842.34</v>
      </c>
      <c r="I141" s="35" t="str">
        <f>IF('Base de Données'!I141&lt;&gt;"",'Base de Données'!I141,"-")</f>
        <v>femme</v>
      </c>
      <c r="J141" s="35">
        <f>IF('Base de Données'!J141&lt;&gt;"",'Base de Données'!J141,"-")</f>
        <v>20882</v>
      </c>
      <c r="K141" s="35">
        <f>IF('Base de Données'!K141&lt;&gt;"",'Base de Données'!K141,"-")</f>
        <v>54</v>
      </c>
      <c r="L141" s="19" t="str">
        <f t="shared" si="14"/>
        <v>femme1-agent</v>
      </c>
      <c r="M141" s="19" t="str">
        <f t="shared" si="15"/>
        <v>femme1-agentNice</v>
      </c>
      <c r="N141" s="32" t="str">
        <f t="shared" si="16"/>
        <v>-</v>
      </c>
      <c r="O141" s="17">
        <f t="shared" si="17"/>
        <v>0</v>
      </c>
      <c r="P141" s="17">
        <f t="shared" si="18"/>
        <v>0</v>
      </c>
      <c r="Q141" s="17" t="str">
        <f t="shared" si="19"/>
        <v>-</v>
      </c>
      <c r="R141" s="19" t="str">
        <f t="shared" si="20"/>
        <v>femmeNice</v>
      </c>
    </row>
    <row r="142" spans="1:18" s="17" customFormat="1" x14ac:dyDescent="0.2">
      <c r="A142" s="35" t="str">
        <f>IF('Base de Données'!A142&lt;&gt;"",'Base de Données'!A142,"-")</f>
        <v>CLEH5730</v>
      </c>
      <c r="B142" s="35" t="str">
        <f>IF('Base de Données'!B142&lt;&gt;"",'Base de Données'!B142,"-")</f>
        <v>HEURAUX</v>
      </c>
      <c r="C142" s="35" t="str">
        <f>IF('Base de Données'!C142&lt;&gt;"",'Base de Données'!C142,"-")</f>
        <v>Catherine</v>
      </c>
      <c r="D142" s="35" t="str">
        <f>IF('Base de Données'!D142&lt;&gt;"",'Base de Données'!D142,"-")</f>
        <v>1-agent</v>
      </c>
      <c r="E142" s="35" t="str">
        <f>IF('Base de Données'!E142&lt;&gt;"",'Base de Données'!E142,"-")</f>
        <v>Nice</v>
      </c>
      <c r="F142" s="35" t="str">
        <f>IF('Base de Données'!F142&lt;&gt;"",'Base de Données'!F142,"-")</f>
        <v>pièce 78</v>
      </c>
      <c r="G142" s="35">
        <f>IF('Base de Données'!G142&lt;&gt;"",'Base de Données'!G142,"-")</f>
        <v>3685</v>
      </c>
      <c r="H142" s="35">
        <f>IF('Base de Données'!H142&lt;&gt;"",'Base de Données'!H142,"-")</f>
        <v>24005.82</v>
      </c>
      <c r="I142" s="35" t="str">
        <f>IF('Base de Données'!I142&lt;&gt;"",'Base de Données'!I142,"-")</f>
        <v>femme</v>
      </c>
      <c r="J142" s="35">
        <f>IF('Base de Données'!J142&lt;&gt;"",'Base de Données'!J142,"-")</f>
        <v>23097</v>
      </c>
      <c r="K142" s="35">
        <f>IF('Base de Données'!K142&lt;&gt;"",'Base de Données'!K142,"-")</f>
        <v>48</v>
      </c>
      <c r="L142" s="19" t="str">
        <f t="shared" si="14"/>
        <v>femme1-agent</v>
      </c>
      <c r="M142" s="19" t="str">
        <f t="shared" si="15"/>
        <v>femme1-agentNice</v>
      </c>
      <c r="N142" s="32" t="str">
        <f t="shared" si="16"/>
        <v>-</v>
      </c>
      <c r="O142" s="17">
        <f t="shared" si="17"/>
        <v>0</v>
      </c>
      <c r="P142" s="17">
        <f t="shared" si="18"/>
        <v>1</v>
      </c>
      <c r="Q142" s="17" t="str">
        <f t="shared" si="19"/>
        <v>-</v>
      </c>
      <c r="R142" s="19" t="str">
        <f t="shared" si="20"/>
        <v>femmeNice</v>
      </c>
    </row>
    <row r="143" spans="1:18" s="17" customFormat="1" x14ac:dyDescent="0.2">
      <c r="A143" s="35" t="str">
        <f>IF('Base de Données'!A143&lt;&gt;"",'Base de Données'!A143,"-")</f>
        <v>FDPH6653</v>
      </c>
      <c r="B143" s="35" t="str">
        <f>IF('Base de Données'!B143&lt;&gt;"",'Base de Données'!B143,"-")</f>
        <v>HUSETOWSKI</v>
      </c>
      <c r="C143" s="35" t="str">
        <f>IF('Base de Données'!C143&lt;&gt;"",'Base de Données'!C143,"-")</f>
        <v>Franca</v>
      </c>
      <c r="D143" s="35" t="str">
        <f>IF('Base de Données'!D143&lt;&gt;"",'Base de Données'!D143,"-")</f>
        <v>1-agent</v>
      </c>
      <c r="E143" s="35" t="str">
        <f>IF('Base de Données'!E143&lt;&gt;"",'Base de Données'!E143,"-")</f>
        <v>Nice</v>
      </c>
      <c r="F143" s="35" t="str">
        <f>IF('Base de Données'!F143&lt;&gt;"",'Base de Données'!F143,"-")</f>
        <v>pièce 212</v>
      </c>
      <c r="G143" s="35">
        <f>IF('Base de Données'!G143&lt;&gt;"",'Base de Données'!G143,"-")</f>
        <v>3691</v>
      </c>
      <c r="H143" s="35">
        <f>IF('Base de Données'!H143&lt;&gt;"",'Base de Données'!H143,"-")</f>
        <v>26464.36</v>
      </c>
      <c r="I143" s="35" t="str">
        <f>IF('Base de Données'!I143&lt;&gt;"",'Base de Données'!I143,"-")</f>
        <v>femme</v>
      </c>
      <c r="J143" s="35">
        <f>IF('Base de Données'!J143&lt;&gt;"",'Base de Données'!J143,"-")</f>
        <v>24046</v>
      </c>
      <c r="K143" s="35">
        <f>IF('Base de Données'!K143&lt;&gt;"",'Base de Données'!K143,"-")</f>
        <v>46</v>
      </c>
      <c r="L143" s="19" t="str">
        <f t="shared" si="14"/>
        <v>femme1-agent</v>
      </c>
      <c r="M143" s="19" t="str">
        <f t="shared" si="15"/>
        <v>femme1-agentNice</v>
      </c>
      <c r="N143" s="32" t="str">
        <f t="shared" si="16"/>
        <v>-</v>
      </c>
      <c r="O143" s="17">
        <f t="shared" si="17"/>
        <v>0</v>
      </c>
      <c r="P143" s="17">
        <f t="shared" si="18"/>
        <v>0</v>
      </c>
      <c r="Q143" s="17" t="str">
        <f t="shared" si="19"/>
        <v>-</v>
      </c>
      <c r="R143" s="19" t="str">
        <f t="shared" si="20"/>
        <v>femmeNice</v>
      </c>
    </row>
    <row r="144" spans="1:18" s="17" customFormat="1" x14ac:dyDescent="0.2">
      <c r="A144" s="35" t="str">
        <f>IF('Base de Données'!A144&lt;&gt;"",'Base de Données'!A144,"-")</f>
        <v>SOYI7625</v>
      </c>
      <c r="B144" s="35" t="str">
        <f>IF('Base de Données'!B144&lt;&gt;"",'Base de Données'!B144,"-")</f>
        <v>ILARDO</v>
      </c>
      <c r="C144" s="35" t="str">
        <f>IF('Base de Données'!C144&lt;&gt;"",'Base de Données'!C144,"-")</f>
        <v>Sylvie</v>
      </c>
      <c r="D144" s="35" t="str">
        <f>IF('Base de Données'!D144&lt;&gt;"",'Base de Données'!D144,"-")</f>
        <v>3-cadre</v>
      </c>
      <c r="E144" s="35" t="str">
        <f>IF('Base de Données'!E144&lt;&gt;"",'Base de Données'!E144,"-")</f>
        <v>Paris</v>
      </c>
      <c r="F144" s="35" t="str">
        <f>IF('Base de Données'!F144&lt;&gt;"",'Base de Données'!F144,"-")</f>
        <v>pièce 96</v>
      </c>
      <c r="G144" s="35">
        <f>IF('Base de Données'!G144&lt;&gt;"",'Base de Données'!G144,"-")</f>
        <v>3071</v>
      </c>
      <c r="H144" s="35">
        <f>IF('Base de Données'!H144&lt;&gt;"",'Base de Données'!H144,"-")</f>
        <v>38918.239999999998</v>
      </c>
      <c r="I144" s="35" t="str">
        <f>IF('Base de Données'!I144&lt;&gt;"",'Base de Données'!I144,"-")</f>
        <v>femme</v>
      </c>
      <c r="J144" s="35">
        <f>IF('Base de Données'!J144&lt;&gt;"",'Base de Données'!J144,"-")</f>
        <v>30451</v>
      </c>
      <c r="K144" s="35">
        <f>IF('Base de Données'!K144&lt;&gt;"",'Base de Données'!K144,"-")</f>
        <v>28</v>
      </c>
      <c r="L144" s="19" t="str">
        <f t="shared" si="14"/>
        <v>femme3-cadre</v>
      </c>
      <c r="M144" s="19" t="str">
        <f t="shared" si="15"/>
        <v>femme3-cadreParis</v>
      </c>
      <c r="N144" s="32" t="str">
        <f t="shared" si="16"/>
        <v>-</v>
      </c>
      <c r="O144" s="17">
        <f t="shared" si="17"/>
        <v>1</v>
      </c>
      <c r="P144" s="17">
        <f t="shared" si="18"/>
        <v>0</v>
      </c>
      <c r="Q144" s="17">
        <f t="shared" si="19"/>
        <v>38918.239999999998</v>
      </c>
      <c r="R144" s="19" t="str">
        <f t="shared" si="20"/>
        <v>femmeParis</v>
      </c>
    </row>
    <row r="145" spans="1:18" s="17" customFormat="1" x14ac:dyDescent="0.2">
      <c r="A145" s="35" t="str">
        <f>IF('Base de Données'!A145&lt;&gt;"",'Base de Données'!A145,"-")</f>
        <v>SMKI6600</v>
      </c>
      <c r="B145" s="35" t="str">
        <f>IF('Base de Données'!B145&lt;&gt;"",'Base de Données'!B145,"-")</f>
        <v>IMMEUBLE</v>
      </c>
      <c r="C145" s="35" t="str">
        <f>IF('Base de Données'!C145&lt;&gt;"",'Base de Données'!C145,"-")</f>
        <v>Sylvie</v>
      </c>
      <c r="D145" s="35" t="str">
        <f>IF('Base de Données'!D145&lt;&gt;"",'Base de Données'!D145,"-")</f>
        <v>2-maitrise</v>
      </c>
      <c r="E145" s="35" t="str">
        <f>IF('Base de Données'!E145&lt;&gt;"",'Base de Données'!E145,"-")</f>
        <v>Paris</v>
      </c>
      <c r="F145" s="35" t="str">
        <f>IF('Base de Données'!F145&lt;&gt;"",'Base de Données'!F145,"-")</f>
        <v>pièce 206</v>
      </c>
      <c r="G145" s="35">
        <f>IF('Base de Données'!G145&lt;&gt;"",'Base de Données'!G145,"-")</f>
        <v>3040</v>
      </c>
      <c r="H145" s="35">
        <f>IF('Base de Données'!H145&lt;&gt;"",'Base de Données'!H145,"-")</f>
        <v>31448.52</v>
      </c>
      <c r="I145" s="35" t="str">
        <f>IF('Base de Données'!I145&lt;&gt;"",'Base de Données'!I145,"-")</f>
        <v>femme</v>
      </c>
      <c r="J145" s="35">
        <f>IF('Base de Données'!J145&lt;&gt;"",'Base de Données'!J145,"-")</f>
        <v>24237</v>
      </c>
      <c r="K145" s="35">
        <f>IF('Base de Données'!K145&lt;&gt;"",'Base de Données'!K145,"-")</f>
        <v>45</v>
      </c>
      <c r="L145" s="19" t="str">
        <f t="shared" si="14"/>
        <v>femme2-maitrise</v>
      </c>
      <c r="M145" s="19" t="str">
        <f t="shared" si="15"/>
        <v>femme2-maitriseParis</v>
      </c>
      <c r="N145" s="32" t="str">
        <f t="shared" si="16"/>
        <v>-</v>
      </c>
      <c r="O145" s="17">
        <f t="shared" si="17"/>
        <v>0</v>
      </c>
      <c r="P145" s="17">
        <f t="shared" si="18"/>
        <v>0</v>
      </c>
      <c r="Q145" s="17">
        <f t="shared" si="19"/>
        <v>31448.52</v>
      </c>
      <c r="R145" s="19" t="str">
        <f t="shared" si="20"/>
        <v>femmeParis</v>
      </c>
    </row>
    <row r="146" spans="1:18" s="17" customFormat="1" x14ac:dyDescent="0.2">
      <c r="A146" s="35" t="str">
        <f>IF('Base de Données'!A146&lt;&gt;"",'Base de Données'!A146,"-")</f>
        <v>MYJJ7555</v>
      </c>
      <c r="B146" s="35" t="str">
        <f>IF('Base de Données'!B146&lt;&gt;"",'Base de Données'!B146,"-")</f>
        <v>JOLIBOIS</v>
      </c>
      <c r="C146" s="35" t="str">
        <f>IF('Base de Données'!C146&lt;&gt;"",'Base de Données'!C146,"-")</f>
        <v>Michele</v>
      </c>
      <c r="D146" s="35" t="str">
        <f>IF('Base de Données'!D146&lt;&gt;"",'Base de Données'!D146,"-")</f>
        <v>4-cadre supérieur</v>
      </c>
      <c r="E146" s="35" t="str">
        <f>IF('Base de Données'!E146&lt;&gt;"",'Base de Données'!E146,"-")</f>
        <v>Paris</v>
      </c>
      <c r="F146" s="35" t="str">
        <f>IF('Base de Données'!F146&lt;&gt;"",'Base de Données'!F146,"-")</f>
        <v>pièce 95</v>
      </c>
      <c r="G146" s="35">
        <f>IF('Base de Données'!G146&lt;&gt;"",'Base de Données'!G146,"-")</f>
        <v>3022</v>
      </c>
      <c r="H146" s="35">
        <f>IF('Base de Données'!H146&lt;&gt;"",'Base de Données'!H146,"-")</f>
        <v>78959.28</v>
      </c>
      <c r="I146" s="35" t="str">
        <f>IF('Base de Données'!I146&lt;&gt;"",'Base de Données'!I146,"-")</f>
        <v>femme</v>
      </c>
      <c r="J146" s="35">
        <f>IF('Base de Données'!J146&lt;&gt;"",'Base de Données'!J146,"-")</f>
        <v>27168</v>
      </c>
      <c r="K146" s="35">
        <f>IF('Base de Données'!K146&lt;&gt;"",'Base de Données'!K146,"-")</f>
        <v>37</v>
      </c>
      <c r="L146" s="19" t="str">
        <f t="shared" si="14"/>
        <v>femme4-cadre supérieur</v>
      </c>
      <c r="M146" s="19" t="str">
        <f t="shared" si="15"/>
        <v>femme4-cadre supérieurParis</v>
      </c>
      <c r="N146" s="32">
        <f t="shared" si="16"/>
        <v>27168</v>
      </c>
      <c r="O146" s="17">
        <f t="shared" si="17"/>
        <v>1</v>
      </c>
      <c r="P146" s="17">
        <f t="shared" si="18"/>
        <v>0</v>
      </c>
      <c r="Q146" s="17">
        <f t="shared" si="19"/>
        <v>78959.28</v>
      </c>
      <c r="R146" s="19" t="str">
        <f t="shared" si="20"/>
        <v>femmeParis</v>
      </c>
    </row>
    <row r="147" spans="1:18" s="17" customFormat="1" x14ac:dyDescent="0.2">
      <c r="A147" s="35" t="str">
        <f>IF('Base de Données'!A147&lt;&gt;"",'Base de Données'!A147,"-")</f>
        <v>GRRJ8613</v>
      </c>
      <c r="B147" s="35" t="str">
        <f>IF('Base de Données'!B147&lt;&gt;"",'Base de Données'!B147,"-")</f>
        <v>JOLY</v>
      </c>
      <c r="C147" s="35" t="str">
        <f>IF('Base de Données'!C147&lt;&gt;"",'Base de Données'!C147,"-")</f>
        <v>Gautier</v>
      </c>
      <c r="D147" s="35" t="str">
        <f>IF('Base de Données'!D147&lt;&gt;"",'Base de Données'!D147,"-")</f>
        <v>1-agent</v>
      </c>
      <c r="E147" s="35" t="str">
        <f>IF('Base de Données'!E147&lt;&gt;"",'Base de Données'!E147,"-")</f>
        <v>Nice</v>
      </c>
      <c r="F147" s="35" t="str">
        <f>IF('Base de Données'!F147&lt;&gt;"",'Base de Données'!F147,"-")</f>
        <v>pièce 96</v>
      </c>
      <c r="G147" s="35">
        <f>IF('Base de Données'!G147&lt;&gt;"",'Base de Données'!G147,"-")</f>
        <v>3156</v>
      </c>
      <c r="H147" s="35">
        <f>IF('Base de Données'!H147&lt;&gt;"",'Base de Données'!H147,"-")</f>
        <v>14703.91</v>
      </c>
      <c r="I147" s="35" t="str">
        <f>IF('Base de Données'!I147&lt;&gt;"",'Base de Données'!I147,"-")</f>
        <v>homme</v>
      </c>
      <c r="J147" s="35">
        <f>IF('Base de Données'!J147&lt;&gt;"",'Base de Données'!J147,"-")</f>
        <v>32701</v>
      </c>
      <c r="K147" s="35">
        <f>IF('Base de Données'!K147&lt;&gt;"",'Base de Données'!K147,"-")</f>
        <v>22</v>
      </c>
      <c r="L147" s="19" t="str">
        <f t="shared" si="14"/>
        <v>homme1-agent</v>
      </c>
      <c r="M147" s="19" t="str">
        <f t="shared" si="15"/>
        <v>homme1-agentNice</v>
      </c>
      <c r="N147" s="32" t="str">
        <f t="shared" si="16"/>
        <v>-</v>
      </c>
      <c r="O147" s="17">
        <f t="shared" si="17"/>
        <v>0</v>
      </c>
      <c r="P147" s="17">
        <f t="shared" si="18"/>
        <v>0</v>
      </c>
      <c r="Q147" s="17" t="str">
        <f t="shared" si="19"/>
        <v>-</v>
      </c>
      <c r="R147" s="19" t="str">
        <f t="shared" si="20"/>
        <v>hommeNice</v>
      </c>
    </row>
    <row r="148" spans="1:18" s="17" customFormat="1" x14ac:dyDescent="0.2">
      <c r="A148" s="35" t="str">
        <f>IF('Base de Données'!A148&lt;&gt;"",'Base de Données'!A148,"-")</f>
        <v>JMSJ7347</v>
      </c>
      <c r="B148" s="35" t="str">
        <f>IF('Base de Données'!B148&lt;&gt;"",'Base de Données'!B148,"-")</f>
        <v>JULIENSE</v>
      </c>
      <c r="C148" s="35" t="str">
        <f>IF('Base de Données'!C148&lt;&gt;"",'Base de Données'!C148,"-")</f>
        <v>Gautier</v>
      </c>
      <c r="D148" s="35" t="str">
        <f>IF('Base de Données'!D148&lt;&gt;"",'Base de Données'!D148,"-")</f>
        <v>3-cadre</v>
      </c>
      <c r="E148" s="35" t="str">
        <f>IF('Base de Données'!E148&lt;&gt;"",'Base de Données'!E148,"-")</f>
        <v>Nice</v>
      </c>
      <c r="F148" s="35" t="str">
        <f>IF('Base de Données'!F148&lt;&gt;"",'Base de Données'!F148,"-")</f>
        <v>pièce 223</v>
      </c>
      <c r="G148" s="35">
        <f>IF('Base de Données'!G148&lt;&gt;"",'Base de Données'!G148,"-")</f>
        <v>3592</v>
      </c>
      <c r="H148" s="35">
        <f>IF('Base de Données'!H148&lt;&gt;"",'Base de Données'!H148,"-")</f>
        <v>42157.16</v>
      </c>
      <c r="I148" s="35" t="str">
        <f>IF('Base de Données'!I148&lt;&gt;"",'Base de Données'!I148,"-")</f>
        <v>homme</v>
      </c>
      <c r="J148" s="35">
        <f>IF('Base de Données'!J148&lt;&gt;"",'Base de Données'!J148,"-")</f>
        <v>29747</v>
      </c>
      <c r="K148" s="35">
        <f>IF('Base de Données'!K148&lt;&gt;"",'Base de Données'!K148,"-")</f>
        <v>30</v>
      </c>
      <c r="L148" s="19" t="str">
        <f t="shared" si="14"/>
        <v>homme3-cadre</v>
      </c>
      <c r="M148" s="19" t="str">
        <f t="shared" si="15"/>
        <v>homme3-cadreNice</v>
      </c>
      <c r="N148" s="32" t="str">
        <f t="shared" si="16"/>
        <v>-</v>
      </c>
      <c r="O148" s="17">
        <f t="shared" si="17"/>
        <v>0</v>
      </c>
      <c r="P148" s="17">
        <f t="shared" si="18"/>
        <v>0</v>
      </c>
      <c r="Q148" s="17">
        <f t="shared" si="19"/>
        <v>42157.16</v>
      </c>
      <c r="R148" s="19" t="str">
        <f t="shared" si="20"/>
        <v>hommeNice</v>
      </c>
    </row>
    <row r="149" spans="1:18" s="17" customFormat="1" x14ac:dyDescent="0.2">
      <c r="A149" s="35" t="str">
        <f>IF('Base de Données'!A149&lt;&gt;"",'Base de Données'!A149,"-")</f>
        <v>JMSJ5333</v>
      </c>
      <c r="B149" s="35" t="str">
        <f>IF('Base de Données'!B149&lt;&gt;"",'Base de Données'!B149,"-")</f>
        <v>JULIENSE</v>
      </c>
      <c r="C149" s="35" t="str">
        <f>IF('Base de Données'!C149&lt;&gt;"",'Base de Données'!C149,"-")</f>
        <v>Marie-Thérèse</v>
      </c>
      <c r="D149" s="35" t="str">
        <f>IF('Base de Données'!D149&lt;&gt;"",'Base de Données'!D149,"-")</f>
        <v>4-cadre supérieur</v>
      </c>
      <c r="E149" s="35" t="str">
        <f>IF('Base de Données'!E149&lt;&gt;"",'Base de Données'!E149,"-")</f>
        <v>Nice</v>
      </c>
      <c r="F149" s="35" t="str">
        <f>IF('Base de Données'!F149&lt;&gt;"",'Base de Données'!F149,"-")</f>
        <v>pièce 213</v>
      </c>
      <c r="G149" s="35">
        <f>IF('Base de Données'!G149&lt;&gt;"",'Base de Données'!G149,"-")</f>
        <v>3243</v>
      </c>
      <c r="H149" s="35">
        <f>IF('Base de Données'!H149&lt;&gt;"",'Base de Données'!H149,"-")</f>
        <v>111160.62</v>
      </c>
      <c r="I149" s="35" t="str">
        <f>IF('Base de Données'!I149&lt;&gt;"",'Base de Données'!I149,"-")</f>
        <v>femme</v>
      </c>
      <c r="J149" s="35">
        <f>IF('Base de Données'!J149&lt;&gt;"",'Base de Données'!J149,"-")</f>
        <v>19874</v>
      </c>
      <c r="K149" s="35">
        <f>IF('Base de Données'!K149&lt;&gt;"",'Base de Données'!K149,"-")</f>
        <v>57</v>
      </c>
      <c r="L149" s="19" t="str">
        <f t="shared" si="14"/>
        <v>femme4-cadre supérieur</v>
      </c>
      <c r="M149" s="19" t="str">
        <f t="shared" si="15"/>
        <v>femme4-cadre supérieurNice</v>
      </c>
      <c r="N149" s="32">
        <f t="shared" si="16"/>
        <v>19874</v>
      </c>
      <c r="O149" s="17">
        <f t="shared" si="17"/>
        <v>1</v>
      </c>
      <c r="P149" s="17">
        <f t="shared" si="18"/>
        <v>0</v>
      </c>
      <c r="Q149" s="17">
        <f t="shared" si="19"/>
        <v>111160.62</v>
      </c>
      <c r="R149" s="19" t="str">
        <f t="shared" si="20"/>
        <v>femmeNice</v>
      </c>
    </row>
    <row r="150" spans="1:18" s="17" customFormat="1" x14ac:dyDescent="0.2">
      <c r="A150" s="35" t="str">
        <f>IF('Base de Données'!A150&lt;&gt;"",'Base de Données'!A150,"-")</f>
        <v>JMSJ7146</v>
      </c>
      <c r="B150" s="35" t="str">
        <f>IF('Base de Données'!B150&lt;&gt;"",'Base de Données'!B150,"-")</f>
        <v>JULIENSE</v>
      </c>
      <c r="C150" s="35" t="str">
        <f>IF('Base de Données'!C150&lt;&gt;"",'Base de Données'!C150,"-")</f>
        <v>Matthieu</v>
      </c>
      <c r="D150" s="35" t="str">
        <f>IF('Base de Données'!D150&lt;&gt;"",'Base de Données'!D150,"-")</f>
        <v>2-maitrise</v>
      </c>
      <c r="E150" s="35" t="str">
        <f>IF('Base de Données'!E150&lt;&gt;"",'Base de Données'!E150,"-")</f>
        <v>Paris</v>
      </c>
      <c r="F150" s="35" t="str">
        <f>IF('Base de Données'!F150&lt;&gt;"",'Base de Données'!F150,"-")</f>
        <v>pièce 221</v>
      </c>
      <c r="G150" s="35">
        <f>IF('Base de Données'!G150&lt;&gt;"",'Base de Données'!G150,"-")</f>
        <v>3063</v>
      </c>
      <c r="H150" s="35">
        <f>IF('Base de Données'!H150&lt;&gt;"",'Base de Données'!H150,"-")</f>
        <v>33135.870000000003</v>
      </c>
      <c r="I150" s="35" t="str">
        <f>IF('Base de Données'!I150&lt;&gt;"",'Base de Données'!I150,"-")</f>
        <v>homme</v>
      </c>
      <c r="J150" s="35">
        <f>IF('Base de Données'!J150&lt;&gt;"",'Base de Données'!J150,"-")</f>
        <v>28843</v>
      </c>
      <c r="K150" s="35">
        <f>IF('Base de Données'!K150&lt;&gt;"",'Base de Données'!K150,"-")</f>
        <v>33</v>
      </c>
      <c r="L150" s="19" t="str">
        <f t="shared" si="14"/>
        <v>homme2-maitrise</v>
      </c>
      <c r="M150" s="19" t="str">
        <f t="shared" si="15"/>
        <v>homme2-maitriseParis</v>
      </c>
      <c r="N150" s="32" t="str">
        <f t="shared" si="16"/>
        <v>-</v>
      </c>
      <c r="O150" s="17">
        <f t="shared" si="17"/>
        <v>0</v>
      </c>
      <c r="P150" s="17">
        <f t="shared" si="18"/>
        <v>0</v>
      </c>
      <c r="Q150" s="17">
        <f t="shared" si="19"/>
        <v>33135.870000000003</v>
      </c>
      <c r="R150" s="19" t="str">
        <f t="shared" si="20"/>
        <v>hommeParis</v>
      </c>
    </row>
    <row r="151" spans="1:18" s="17" customFormat="1" x14ac:dyDescent="0.2">
      <c r="A151" s="35" t="str">
        <f>IF('Base de Données'!A151&lt;&gt;"",'Base de Données'!A151,"-")</f>
        <v>CLBK6766</v>
      </c>
      <c r="B151" s="35" t="str">
        <f>IF('Base de Données'!B151&lt;&gt;"",'Base de Données'!B151,"-")</f>
        <v>KAC</v>
      </c>
      <c r="C151" s="35" t="str">
        <f>IF('Base de Données'!C151&lt;&gt;"",'Base de Données'!C151,"-")</f>
        <v>Christine</v>
      </c>
      <c r="D151" s="35" t="str">
        <f>IF('Base de Données'!D151&lt;&gt;"",'Base de Données'!D151,"-")</f>
        <v>2-maitrise</v>
      </c>
      <c r="E151" s="35" t="str">
        <f>IF('Base de Données'!E151&lt;&gt;"",'Base de Données'!E151,"-")</f>
        <v>Nice</v>
      </c>
      <c r="F151" s="35" t="str">
        <f>IF('Base de Données'!F151&lt;&gt;"",'Base de Données'!F151,"-")</f>
        <v>pièce 219</v>
      </c>
      <c r="G151" s="35">
        <f>IF('Base de Données'!G151&lt;&gt;"",'Base de Données'!G151,"-")</f>
        <v>3169</v>
      </c>
      <c r="H151" s="35">
        <f>IF('Base de Données'!H151&lt;&gt;"",'Base de Données'!H151,"-")</f>
        <v>30237.83</v>
      </c>
      <c r="I151" s="35" t="str">
        <f>IF('Base de Données'!I151&lt;&gt;"",'Base de Données'!I151,"-")</f>
        <v>femme</v>
      </c>
      <c r="J151" s="35">
        <f>IF('Base de Données'!J151&lt;&gt;"",'Base de Données'!J151,"-")</f>
        <v>23499</v>
      </c>
      <c r="K151" s="35">
        <f>IF('Base de Données'!K151&lt;&gt;"",'Base de Données'!K151,"-")</f>
        <v>47</v>
      </c>
      <c r="L151" s="19" t="str">
        <f t="shared" si="14"/>
        <v>femme2-maitrise</v>
      </c>
      <c r="M151" s="19" t="str">
        <f t="shared" si="15"/>
        <v>femme2-maitriseNice</v>
      </c>
      <c r="N151" s="32" t="str">
        <f t="shared" si="16"/>
        <v>-</v>
      </c>
      <c r="O151" s="17">
        <f t="shared" si="17"/>
        <v>0</v>
      </c>
      <c r="P151" s="17">
        <f t="shared" si="18"/>
        <v>0</v>
      </c>
      <c r="Q151" s="17">
        <f t="shared" si="19"/>
        <v>30237.83</v>
      </c>
      <c r="R151" s="19" t="str">
        <f t="shared" si="20"/>
        <v>femmeNice</v>
      </c>
    </row>
    <row r="152" spans="1:18" s="17" customFormat="1" x14ac:dyDescent="0.2">
      <c r="A152" s="35" t="str">
        <f>IF('Base de Données'!A152&lt;&gt;"",'Base de Données'!A152,"-")</f>
        <v>CRMK7744</v>
      </c>
      <c r="B152" s="35" t="str">
        <f>IF('Base de Données'!B152&lt;&gt;"",'Base de Données'!B152,"-")</f>
        <v>KARSENTY</v>
      </c>
      <c r="C152" s="35" t="str">
        <f>IF('Base de Données'!C152&lt;&gt;"",'Base de Données'!C152,"-")</f>
        <v>Christian</v>
      </c>
      <c r="D152" s="35" t="str">
        <f>IF('Base de Données'!D152&lt;&gt;"",'Base de Données'!D152,"-")</f>
        <v>1-agent</v>
      </c>
      <c r="E152" s="35" t="str">
        <f>IF('Base de Données'!E152&lt;&gt;"",'Base de Données'!E152,"-")</f>
        <v>Nice</v>
      </c>
      <c r="F152" s="35" t="str">
        <f>IF('Base de Données'!F152&lt;&gt;"",'Base de Données'!F152,"-")</f>
        <v>pièce 107</v>
      </c>
      <c r="G152" s="35">
        <f>IF('Base de Données'!G152&lt;&gt;"",'Base de Données'!G152,"-")</f>
        <v>3248</v>
      </c>
      <c r="H152" s="35">
        <f>IF('Base de Données'!H152&lt;&gt;"",'Base de Données'!H152,"-")</f>
        <v>30103.26</v>
      </c>
      <c r="I152" s="35" t="str">
        <f>IF('Base de Données'!I152&lt;&gt;"",'Base de Données'!I152,"-")</f>
        <v>homme</v>
      </c>
      <c r="J152" s="35">
        <f>IF('Base de Données'!J152&lt;&gt;"",'Base de Données'!J152,"-")</f>
        <v>29998</v>
      </c>
      <c r="K152" s="35">
        <f>IF('Base de Données'!K152&lt;&gt;"",'Base de Données'!K152,"-")</f>
        <v>29</v>
      </c>
      <c r="L152" s="19" t="str">
        <f t="shared" si="14"/>
        <v>homme1-agent</v>
      </c>
      <c r="M152" s="19" t="str">
        <f t="shared" si="15"/>
        <v>homme1-agentNice</v>
      </c>
      <c r="N152" s="32" t="str">
        <f t="shared" si="16"/>
        <v>-</v>
      </c>
      <c r="O152" s="17">
        <f t="shared" si="17"/>
        <v>0</v>
      </c>
      <c r="P152" s="17">
        <f t="shared" si="18"/>
        <v>0</v>
      </c>
      <c r="Q152" s="17" t="str">
        <f t="shared" si="19"/>
        <v>-</v>
      </c>
      <c r="R152" s="19" t="str">
        <f t="shared" si="20"/>
        <v>hommeNice</v>
      </c>
    </row>
    <row r="153" spans="1:18" s="17" customFormat="1" x14ac:dyDescent="0.2">
      <c r="A153" s="35" t="str">
        <f>IF('Base de Données'!A153&lt;&gt;"",'Base de Données'!A153,"-")</f>
        <v>CPEK8401</v>
      </c>
      <c r="B153" s="35" t="str">
        <f>IF('Base de Données'!B153&lt;&gt;"",'Base de Données'!B153,"-")</f>
        <v>KILBURG</v>
      </c>
      <c r="C153" s="35" t="str">
        <f>IF('Base de Données'!C153&lt;&gt;"",'Base de Données'!C153,"-")</f>
        <v>Caroline</v>
      </c>
      <c r="D153" s="35" t="str">
        <f>IF('Base de Données'!D153&lt;&gt;"",'Base de Données'!D153,"-")</f>
        <v>1-agent</v>
      </c>
      <c r="E153" s="35" t="str">
        <f>IF('Base de Données'!E153&lt;&gt;"",'Base de Données'!E153,"-")</f>
        <v>Paris</v>
      </c>
      <c r="F153" s="35" t="str">
        <f>IF('Base de Données'!F153&lt;&gt;"",'Base de Données'!F153,"-")</f>
        <v>pièce 95</v>
      </c>
      <c r="G153" s="35">
        <f>IF('Base de Données'!G153&lt;&gt;"",'Base de Données'!G153,"-")</f>
        <v>3593</v>
      </c>
      <c r="H153" s="35">
        <f>IF('Base de Données'!H153&lt;&gt;"",'Base de Données'!H153,"-")</f>
        <v>25601.89</v>
      </c>
      <c r="I153" s="35" t="str">
        <f>IF('Base de Données'!I153&lt;&gt;"",'Base de Données'!I153,"-")</f>
        <v>femme</v>
      </c>
      <c r="J153" s="35">
        <f>IF('Base de Données'!J153&lt;&gt;"",'Base de Données'!J153,"-")</f>
        <v>31082</v>
      </c>
      <c r="K153" s="35">
        <f>IF('Base de Données'!K153&lt;&gt;"",'Base de Données'!K153,"-")</f>
        <v>26</v>
      </c>
      <c r="L153" s="19" t="str">
        <f t="shared" si="14"/>
        <v>femme1-agent</v>
      </c>
      <c r="M153" s="19" t="str">
        <f t="shared" si="15"/>
        <v>femme1-agentParis</v>
      </c>
      <c r="N153" s="32" t="str">
        <f t="shared" si="16"/>
        <v>-</v>
      </c>
      <c r="O153" s="17">
        <f t="shared" si="17"/>
        <v>0</v>
      </c>
      <c r="P153" s="17">
        <f t="shared" si="18"/>
        <v>0</v>
      </c>
      <c r="Q153" s="17" t="str">
        <f t="shared" si="19"/>
        <v>-</v>
      </c>
      <c r="R153" s="19" t="str">
        <f t="shared" si="20"/>
        <v>femmeParis</v>
      </c>
    </row>
    <row r="154" spans="1:18" s="17" customFormat="1" x14ac:dyDescent="0.2">
      <c r="A154" s="35" t="str">
        <f>IF('Base de Données'!A154&lt;&gt;"",'Base de Données'!A154,"-")</f>
        <v>DICK8204</v>
      </c>
      <c r="B154" s="35" t="str">
        <f>IF('Base de Données'!B154&lt;&gt;"",'Base de Données'!B154,"-")</f>
        <v>KONGOLO</v>
      </c>
      <c r="C154" s="35" t="str">
        <f>IF('Base de Données'!C154&lt;&gt;"",'Base de Données'!C154,"-")</f>
        <v>David</v>
      </c>
      <c r="D154" s="35" t="str">
        <f>IF('Base de Données'!D154&lt;&gt;"",'Base de Données'!D154,"-")</f>
        <v>1-agent</v>
      </c>
      <c r="E154" s="35" t="str">
        <f>IF('Base de Données'!E154&lt;&gt;"",'Base de Données'!E154,"-")</f>
        <v>Nice</v>
      </c>
      <c r="F154" s="35" t="str">
        <f>IF('Base de Données'!F154&lt;&gt;"",'Base de Données'!F154,"-")</f>
        <v>pièce 115</v>
      </c>
      <c r="G154" s="35">
        <f>IF('Base de Données'!G154&lt;&gt;"",'Base de Données'!G154,"-")</f>
        <v>3144</v>
      </c>
      <c r="H154" s="35">
        <f>IF('Base de Données'!H154&lt;&gt;"",'Base de Données'!H154,"-")</f>
        <v>30625.69</v>
      </c>
      <c r="I154" s="35" t="str">
        <f>IF('Base de Données'!I154&lt;&gt;"",'Base de Données'!I154,"-")</f>
        <v>homme</v>
      </c>
      <c r="J154" s="35">
        <f>IF('Base de Données'!J154&lt;&gt;"",'Base de Données'!J154,"-")</f>
        <v>30938</v>
      </c>
      <c r="K154" s="35">
        <f>IF('Base de Données'!K154&lt;&gt;"",'Base de Données'!K154,"-")</f>
        <v>27</v>
      </c>
      <c r="L154" s="19" t="str">
        <f t="shared" si="14"/>
        <v>homme1-agent</v>
      </c>
      <c r="M154" s="19" t="str">
        <f t="shared" si="15"/>
        <v>homme1-agentNice</v>
      </c>
      <c r="N154" s="32" t="str">
        <f t="shared" si="16"/>
        <v>-</v>
      </c>
      <c r="O154" s="17">
        <f t="shared" si="17"/>
        <v>0</v>
      </c>
      <c r="P154" s="17">
        <f t="shared" si="18"/>
        <v>0</v>
      </c>
      <c r="Q154" s="17" t="str">
        <f t="shared" si="19"/>
        <v>-</v>
      </c>
      <c r="R154" s="19" t="str">
        <f t="shared" si="20"/>
        <v>hommeNice</v>
      </c>
    </row>
    <row r="155" spans="1:18" s="17" customFormat="1" x14ac:dyDescent="0.2">
      <c r="A155" s="35" t="str">
        <f>IF('Base de Données'!A155&lt;&gt;"",'Base de Données'!A155,"-")</f>
        <v>AYUK6063</v>
      </c>
      <c r="B155" s="35" t="str">
        <f>IF('Base de Données'!B155&lt;&gt;"",'Base de Données'!B155,"-")</f>
        <v>KRIEF</v>
      </c>
      <c r="C155" s="35" t="str">
        <f>IF('Base de Données'!C155&lt;&gt;"",'Base de Données'!C155,"-")</f>
        <v>Arlette</v>
      </c>
      <c r="D155" s="35" t="str">
        <f>IF('Base de Données'!D155&lt;&gt;"",'Base de Données'!D155,"-")</f>
        <v>1-agent</v>
      </c>
      <c r="E155" s="35" t="str">
        <f>IF('Base de Données'!E155&lt;&gt;"",'Base de Données'!E155,"-")</f>
        <v>Nice</v>
      </c>
      <c r="F155" s="35" t="str">
        <f>IF('Base de Données'!F155&lt;&gt;"",'Base de Données'!F155,"-")</f>
        <v>pièce 64</v>
      </c>
      <c r="G155" s="35">
        <f>IF('Base de Données'!G155&lt;&gt;"",'Base de Données'!G155,"-")</f>
        <v>3676</v>
      </c>
      <c r="H155" s="35">
        <f>IF('Base de Données'!H155&lt;&gt;"",'Base de Données'!H155,"-")</f>
        <v>23769.279999999999</v>
      </c>
      <c r="I155" s="35" t="str">
        <f>IF('Base de Données'!I155&lt;&gt;"",'Base de Données'!I155,"-")</f>
        <v>femme</v>
      </c>
      <c r="J155" s="35">
        <f>IF('Base de Données'!J155&lt;&gt;"",'Base de Données'!J155,"-")</f>
        <v>22251</v>
      </c>
      <c r="K155" s="35">
        <f>IF('Base de Données'!K155&lt;&gt;"",'Base de Données'!K155,"-")</f>
        <v>51</v>
      </c>
      <c r="L155" s="19" t="str">
        <f t="shared" si="14"/>
        <v>femme1-agent</v>
      </c>
      <c r="M155" s="19" t="str">
        <f t="shared" si="15"/>
        <v>femme1-agentNice</v>
      </c>
      <c r="N155" s="32" t="str">
        <f t="shared" si="16"/>
        <v>-</v>
      </c>
      <c r="O155" s="17">
        <f t="shared" si="17"/>
        <v>0</v>
      </c>
      <c r="P155" s="17">
        <f t="shared" si="18"/>
        <v>1</v>
      </c>
      <c r="Q155" s="17" t="str">
        <f t="shared" si="19"/>
        <v>-</v>
      </c>
      <c r="R155" s="19" t="str">
        <f t="shared" si="20"/>
        <v>femmeNice</v>
      </c>
    </row>
    <row r="156" spans="1:18" s="17" customFormat="1" x14ac:dyDescent="0.2">
      <c r="A156" s="35" t="str">
        <f>IF('Base de Données'!A156&lt;&gt;"",'Base de Données'!A156,"-")</f>
        <v>JBKK8146</v>
      </c>
      <c r="B156" s="35" t="str">
        <f>IF('Base de Données'!B156&lt;&gt;"",'Base de Données'!B156,"-")</f>
        <v>KTORZA</v>
      </c>
      <c r="C156" s="35" t="str">
        <f>IF('Base de Données'!C156&lt;&gt;"",'Base de Données'!C156,"-")</f>
        <v>Juliette</v>
      </c>
      <c r="D156" s="35" t="str">
        <f>IF('Base de Données'!D156&lt;&gt;"",'Base de Données'!D156,"-")</f>
        <v>1-agent</v>
      </c>
      <c r="E156" s="35" t="str">
        <f>IF('Base de Données'!E156&lt;&gt;"",'Base de Données'!E156,"-")</f>
        <v>Nice</v>
      </c>
      <c r="F156" s="35" t="str">
        <f>IF('Base de Données'!F156&lt;&gt;"",'Base de Données'!F156,"-")</f>
        <v>pièce 35</v>
      </c>
      <c r="G156" s="35">
        <f>IF('Base de Données'!G156&lt;&gt;"",'Base de Données'!G156,"-")</f>
        <v>3056</v>
      </c>
      <c r="H156" s="35">
        <f>IF('Base de Données'!H156&lt;&gt;"",'Base de Données'!H156,"-")</f>
        <v>22033.21</v>
      </c>
      <c r="I156" s="35" t="str">
        <f>IF('Base de Données'!I156&lt;&gt;"",'Base de Données'!I156,"-")</f>
        <v>femme</v>
      </c>
      <c r="J156" s="35">
        <f>IF('Base de Données'!J156&lt;&gt;"",'Base de Données'!J156,"-")</f>
        <v>33303</v>
      </c>
      <c r="K156" s="35">
        <f>IF('Base de Données'!K156&lt;&gt;"",'Base de Données'!K156,"-")</f>
        <v>20</v>
      </c>
      <c r="L156" s="19" t="str">
        <f t="shared" si="14"/>
        <v>femme1-agent</v>
      </c>
      <c r="M156" s="19" t="str">
        <f t="shared" si="15"/>
        <v>femme1-agentNice</v>
      </c>
      <c r="N156" s="32" t="str">
        <f t="shared" si="16"/>
        <v>-</v>
      </c>
      <c r="O156" s="17">
        <f t="shared" si="17"/>
        <v>0</v>
      </c>
      <c r="P156" s="17">
        <f t="shared" si="18"/>
        <v>1</v>
      </c>
      <c r="Q156" s="17" t="str">
        <f t="shared" si="19"/>
        <v>-</v>
      </c>
      <c r="R156" s="19" t="str">
        <f t="shared" si="20"/>
        <v>femmeNice</v>
      </c>
    </row>
    <row r="157" spans="1:18" s="17" customFormat="1" x14ac:dyDescent="0.2">
      <c r="A157" s="35" t="str">
        <f>IF('Base de Données'!A157&lt;&gt;"",'Base de Données'!A157,"-")</f>
        <v>AVWL8675</v>
      </c>
      <c r="B157" s="35" t="str">
        <f>IF('Base de Données'!B157&lt;&gt;"",'Base de Données'!B157,"-")</f>
        <v>LACHAUSSÉE</v>
      </c>
      <c r="C157" s="35" t="str">
        <f>IF('Base de Données'!C157&lt;&gt;"",'Base de Données'!C157,"-")</f>
        <v>Anita</v>
      </c>
      <c r="D157" s="35" t="str">
        <f>IF('Base de Données'!D157&lt;&gt;"",'Base de Données'!D157,"-")</f>
        <v>1-agent</v>
      </c>
      <c r="E157" s="35" t="str">
        <f>IF('Base de Données'!E157&lt;&gt;"",'Base de Données'!E157,"-")</f>
        <v>Nice</v>
      </c>
      <c r="F157" s="35" t="str">
        <f>IF('Base de Données'!F157&lt;&gt;"",'Base de Données'!F157,"-")</f>
        <v>pièce 20</v>
      </c>
      <c r="G157" s="35">
        <f>IF('Base de Données'!G157&lt;&gt;"",'Base de Données'!G157,"-")</f>
        <v>3668</v>
      </c>
      <c r="H157" s="35">
        <f>IF('Base de Données'!H157&lt;&gt;"",'Base de Données'!H157,"-")</f>
        <v>22352.799999999999</v>
      </c>
      <c r="I157" s="35" t="str">
        <f>IF('Base de Données'!I157&lt;&gt;"",'Base de Données'!I157,"-")</f>
        <v>femme</v>
      </c>
      <c r="J157" s="35">
        <f>IF('Base de Données'!J157&lt;&gt;"",'Base de Données'!J157,"-")</f>
        <v>33127</v>
      </c>
      <c r="K157" s="35">
        <f>IF('Base de Données'!K157&lt;&gt;"",'Base de Données'!K157,"-")</f>
        <v>21</v>
      </c>
      <c r="L157" s="19" t="str">
        <f t="shared" si="14"/>
        <v>femme1-agent</v>
      </c>
      <c r="M157" s="19" t="str">
        <f t="shared" si="15"/>
        <v>femme1-agentNice</v>
      </c>
      <c r="N157" s="32" t="str">
        <f t="shared" si="16"/>
        <v>-</v>
      </c>
      <c r="O157" s="17">
        <f t="shared" si="17"/>
        <v>0</v>
      </c>
      <c r="P157" s="17">
        <f t="shared" si="18"/>
        <v>1</v>
      </c>
      <c r="Q157" s="17" t="str">
        <f t="shared" si="19"/>
        <v>-</v>
      </c>
      <c r="R157" s="19" t="str">
        <f t="shared" si="20"/>
        <v>femmeNice</v>
      </c>
    </row>
    <row r="158" spans="1:18" s="17" customFormat="1" x14ac:dyDescent="0.2">
      <c r="A158" s="35" t="str">
        <f>IF('Base de Données'!A158&lt;&gt;"",'Base de Données'!A158,"-")</f>
        <v>VMWL6764</v>
      </c>
      <c r="B158" s="35" t="str">
        <f>IF('Base de Données'!B158&lt;&gt;"",'Base de Données'!B158,"-")</f>
        <v>LACIRE</v>
      </c>
      <c r="C158" s="35" t="str">
        <f>IF('Base de Données'!C158&lt;&gt;"",'Base de Données'!C158,"-")</f>
        <v>Vincent</v>
      </c>
      <c r="D158" s="35" t="str">
        <f>IF('Base de Données'!D158&lt;&gt;"",'Base de Données'!D158,"-")</f>
        <v>3-cadre</v>
      </c>
      <c r="E158" s="35" t="str">
        <f>IF('Base de Données'!E158&lt;&gt;"",'Base de Données'!E158,"-")</f>
        <v>Strasbourg</v>
      </c>
      <c r="F158" s="35" t="str">
        <f>IF('Base de Données'!F158&lt;&gt;"",'Base de Données'!F158,"-")</f>
        <v>pièce 78</v>
      </c>
      <c r="G158" s="35">
        <f>IF('Base de Données'!G158&lt;&gt;"",'Base de Données'!G158,"-")</f>
        <v>3607</v>
      </c>
      <c r="H158" s="35">
        <f>IF('Base de Données'!H158&lt;&gt;"",'Base de Données'!H158,"-")</f>
        <v>55197.45</v>
      </c>
      <c r="I158" s="35" t="str">
        <f>IF('Base de Données'!I158&lt;&gt;"",'Base de Données'!I158,"-")</f>
        <v>homme</v>
      </c>
      <c r="J158" s="35">
        <f>IF('Base de Données'!J158&lt;&gt;"",'Base de Données'!J158,"-")</f>
        <v>24603</v>
      </c>
      <c r="K158" s="35">
        <f>IF('Base de Données'!K158&lt;&gt;"",'Base de Données'!K158,"-")</f>
        <v>44</v>
      </c>
      <c r="L158" s="19" t="str">
        <f t="shared" si="14"/>
        <v>homme3-cadre</v>
      </c>
      <c r="M158" s="19" t="str">
        <f t="shared" si="15"/>
        <v>homme3-cadreStrasbourg</v>
      </c>
      <c r="N158" s="32" t="str">
        <f t="shared" si="16"/>
        <v>-</v>
      </c>
      <c r="O158" s="17">
        <f t="shared" si="17"/>
        <v>0</v>
      </c>
      <c r="P158" s="17">
        <f t="shared" si="18"/>
        <v>0</v>
      </c>
      <c r="Q158" s="17">
        <f t="shared" si="19"/>
        <v>55197.45</v>
      </c>
      <c r="R158" s="19" t="str">
        <f t="shared" si="20"/>
        <v>hommeStrasbourg</v>
      </c>
    </row>
    <row r="159" spans="1:18" s="17" customFormat="1" x14ac:dyDescent="0.2">
      <c r="A159" s="35" t="str">
        <f>IF('Base de Données'!A159&lt;&gt;"",'Base de Données'!A159,"-")</f>
        <v>CPJL6502</v>
      </c>
      <c r="B159" s="35" t="str">
        <f>IF('Base de Données'!B159&lt;&gt;"",'Base de Données'!B159,"-")</f>
        <v>LADD</v>
      </c>
      <c r="C159" s="35" t="str">
        <f>IF('Base de Données'!C159&lt;&gt;"",'Base de Données'!C159,"-")</f>
        <v>Claude</v>
      </c>
      <c r="D159" s="35" t="str">
        <f>IF('Base de Données'!D159&lt;&gt;"",'Base de Données'!D159,"-")</f>
        <v>2-maitrise</v>
      </c>
      <c r="E159" s="35" t="str">
        <f>IF('Base de Données'!E159&lt;&gt;"",'Base de Données'!E159,"-")</f>
        <v>Nice</v>
      </c>
      <c r="F159" s="35" t="str">
        <f>IF('Base de Données'!F159&lt;&gt;"",'Base de Données'!F159,"-")</f>
        <v>pièce 233</v>
      </c>
      <c r="G159" s="35">
        <f>IF('Base de Données'!G159&lt;&gt;"",'Base de Données'!G159,"-")</f>
        <v>3130</v>
      </c>
      <c r="H159" s="35">
        <f>IF('Base de Données'!H159&lt;&gt;"",'Base de Données'!H159,"-")</f>
        <v>31065.27</v>
      </c>
      <c r="I159" s="35" t="str">
        <f>IF('Base de Données'!I159&lt;&gt;"",'Base de Données'!I159,"-")</f>
        <v>femme</v>
      </c>
      <c r="J159" s="35">
        <f>IF('Base de Données'!J159&lt;&gt;"",'Base de Données'!J159,"-")</f>
        <v>24784</v>
      </c>
      <c r="K159" s="35">
        <f>IF('Base de Données'!K159&lt;&gt;"",'Base de Données'!K159,"-")</f>
        <v>44</v>
      </c>
      <c r="L159" s="19" t="str">
        <f t="shared" si="14"/>
        <v>femme2-maitrise</v>
      </c>
      <c r="M159" s="19" t="str">
        <f t="shared" si="15"/>
        <v>femme2-maitriseNice</v>
      </c>
      <c r="N159" s="32" t="str">
        <f t="shared" si="16"/>
        <v>-</v>
      </c>
      <c r="O159" s="17">
        <f t="shared" si="17"/>
        <v>0</v>
      </c>
      <c r="P159" s="17">
        <f t="shared" si="18"/>
        <v>0</v>
      </c>
      <c r="Q159" s="17">
        <f t="shared" si="19"/>
        <v>31065.27</v>
      </c>
      <c r="R159" s="19" t="str">
        <f t="shared" si="20"/>
        <v>femmeNice</v>
      </c>
    </row>
    <row r="160" spans="1:18" s="17" customFormat="1" x14ac:dyDescent="0.2">
      <c r="A160" s="35" t="str">
        <f>IF('Base de Données'!A160&lt;&gt;"",'Base de Données'!A160,"-")</f>
        <v>JMSL8134</v>
      </c>
      <c r="B160" s="35" t="str">
        <f>IF('Base de Données'!B160&lt;&gt;"",'Base de Données'!B160,"-")</f>
        <v>LAFORET</v>
      </c>
      <c r="C160" s="35" t="str">
        <f>IF('Base de Données'!C160&lt;&gt;"",'Base de Données'!C160,"-")</f>
        <v>Clara</v>
      </c>
      <c r="D160" s="35" t="str">
        <f>IF('Base de Données'!D160&lt;&gt;"",'Base de Données'!D160,"-")</f>
        <v>1-agent</v>
      </c>
      <c r="E160" s="35" t="str">
        <f>IF('Base de Données'!E160&lt;&gt;"",'Base de Données'!E160,"-")</f>
        <v>Paris</v>
      </c>
      <c r="F160" s="35" t="str">
        <f>IF('Base de Données'!F160&lt;&gt;"",'Base de Données'!F160,"-")</f>
        <v>pièce 228</v>
      </c>
      <c r="G160" s="35">
        <f>IF('Base de Données'!G160&lt;&gt;"",'Base de Données'!G160,"-")</f>
        <v>3551</v>
      </c>
      <c r="H160" s="35">
        <f>IF('Base de Données'!H160&lt;&gt;"",'Base de Données'!H160,"-")</f>
        <v>25195.54</v>
      </c>
      <c r="I160" s="35" t="str">
        <f>IF('Base de Données'!I160&lt;&gt;"",'Base de Données'!I160,"-")</f>
        <v>femme</v>
      </c>
      <c r="J160" s="35">
        <f>IF('Base de Données'!J160&lt;&gt;"",'Base de Données'!J160,"-")</f>
        <v>32356</v>
      </c>
      <c r="K160" s="35">
        <f>IF('Base de Données'!K160&lt;&gt;"",'Base de Données'!K160,"-")</f>
        <v>23</v>
      </c>
      <c r="L160" s="19" t="str">
        <f t="shared" si="14"/>
        <v>femme1-agent</v>
      </c>
      <c r="M160" s="19" t="str">
        <f t="shared" si="15"/>
        <v>femme1-agentParis</v>
      </c>
      <c r="N160" s="32" t="str">
        <f t="shared" si="16"/>
        <v>-</v>
      </c>
      <c r="O160" s="17">
        <f t="shared" si="17"/>
        <v>0</v>
      </c>
      <c r="P160" s="17">
        <f t="shared" si="18"/>
        <v>0</v>
      </c>
      <c r="Q160" s="17" t="str">
        <f t="shared" si="19"/>
        <v>-</v>
      </c>
      <c r="R160" s="19" t="str">
        <f t="shared" si="20"/>
        <v>femmeParis</v>
      </c>
    </row>
    <row r="161" spans="1:18" s="17" customFormat="1" x14ac:dyDescent="0.2">
      <c r="A161" s="35" t="str">
        <f>IF('Base de Données'!A161&lt;&gt;"",'Base de Données'!A161,"-")</f>
        <v>JMSL4414</v>
      </c>
      <c r="B161" s="35" t="str">
        <f>IF('Base de Données'!B161&lt;&gt;"",'Base de Données'!B161,"-")</f>
        <v>LAFORET</v>
      </c>
      <c r="C161" s="35" t="str">
        <f>IF('Base de Données'!C161&lt;&gt;"",'Base de Données'!C161,"-")</f>
        <v>Hubert</v>
      </c>
      <c r="D161" s="35" t="str">
        <f>IF('Base de Données'!D161&lt;&gt;"",'Base de Données'!D161,"-")</f>
        <v>3-cadre</v>
      </c>
      <c r="E161" s="35" t="str">
        <f>IF('Base de Données'!E161&lt;&gt;"",'Base de Données'!E161,"-")</f>
        <v>Nice</v>
      </c>
      <c r="F161" s="35" t="str">
        <f>IF('Base de Données'!F161&lt;&gt;"",'Base de Données'!F161,"-")</f>
        <v>pièce 212</v>
      </c>
      <c r="G161" s="35">
        <f>IF('Base de Données'!G161&lt;&gt;"",'Base de Données'!G161,"-")</f>
        <v>3142</v>
      </c>
      <c r="H161" s="35">
        <f>IF('Base de Données'!H161&lt;&gt;"",'Base de Données'!H161,"-")</f>
        <v>57976.97</v>
      </c>
      <c r="I161" s="35" t="str">
        <f>IF('Base de Données'!I161&lt;&gt;"",'Base de Données'!I161,"-")</f>
        <v>homme</v>
      </c>
      <c r="J161" s="35">
        <f>IF('Base de Données'!J161&lt;&gt;"",'Base de Données'!J161,"-")</f>
        <v>19446</v>
      </c>
      <c r="K161" s="35">
        <f>IF('Base de Données'!K161&lt;&gt;"",'Base de Données'!K161,"-")</f>
        <v>58</v>
      </c>
      <c r="L161" s="19" t="str">
        <f t="shared" si="14"/>
        <v>homme3-cadre</v>
      </c>
      <c r="M161" s="19" t="str">
        <f t="shared" si="15"/>
        <v>homme3-cadreNice</v>
      </c>
      <c r="N161" s="32" t="str">
        <f t="shared" si="16"/>
        <v>-</v>
      </c>
      <c r="O161" s="17">
        <f t="shared" si="17"/>
        <v>0</v>
      </c>
      <c r="P161" s="17">
        <f t="shared" si="18"/>
        <v>0</v>
      </c>
      <c r="Q161" s="17">
        <f t="shared" si="19"/>
        <v>57976.97</v>
      </c>
      <c r="R161" s="19" t="str">
        <f t="shared" si="20"/>
        <v>hommeNice</v>
      </c>
    </row>
    <row r="162" spans="1:18" s="17" customFormat="1" x14ac:dyDescent="0.2">
      <c r="A162" s="35" t="str">
        <f>IF('Base de Données'!A162&lt;&gt;"",'Base de Données'!A162,"-")</f>
        <v>PWML6446</v>
      </c>
      <c r="B162" s="35" t="str">
        <f>IF('Base de Données'!B162&lt;&gt;"",'Base de Données'!B162,"-")</f>
        <v>LAM</v>
      </c>
      <c r="C162" s="35" t="str">
        <f>IF('Base de Données'!C162&lt;&gt;"",'Base de Données'!C162,"-")</f>
        <v>Pierrette</v>
      </c>
      <c r="D162" s="35" t="str">
        <f>IF('Base de Données'!D162&lt;&gt;"",'Base de Données'!D162,"-")</f>
        <v>1-agent</v>
      </c>
      <c r="E162" s="35" t="str">
        <f>IF('Base de Données'!E162&lt;&gt;"",'Base de Données'!E162,"-")</f>
        <v>Paris</v>
      </c>
      <c r="F162" s="35" t="str">
        <f>IF('Base de Données'!F162&lt;&gt;"",'Base de Données'!F162,"-")</f>
        <v>pièce 135</v>
      </c>
      <c r="G162" s="35">
        <f>IF('Base de Données'!G162&lt;&gt;"",'Base de Données'!G162,"-")</f>
        <v>3718</v>
      </c>
      <c r="H162" s="35">
        <f>IF('Base de Données'!H162&lt;&gt;"",'Base de Données'!H162,"-")</f>
        <v>24307.919999999998</v>
      </c>
      <c r="I162" s="35" t="str">
        <f>IF('Base de Données'!I162&lt;&gt;"",'Base de Données'!I162,"-")</f>
        <v>femme</v>
      </c>
      <c r="J162" s="35">
        <f>IF('Base de Données'!J162&lt;&gt;"",'Base de Données'!J162,"-")</f>
        <v>24723</v>
      </c>
      <c r="K162" s="35">
        <f>IF('Base de Données'!K162&lt;&gt;"",'Base de Données'!K162,"-")</f>
        <v>44</v>
      </c>
      <c r="L162" s="19" t="str">
        <f t="shared" si="14"/>
        <v>femme1-agent</v>
      </c>
      <c r="M162" s="19" t="str">
        <f t="shared" si="15"/>
        <v>femme1-agentParis</v>
      </c>
      <c r="N162" s="32" t="str">
        <f t="shared" si="16"/>
        <v>-</v>
      </c>
      <c r="O162" s="17">
        <f t="shared" si="17"/>
        <v>0</v>
      </c>
      <c r="P162" s="17">
        <f t="shared" si="18"/>
        <v>1</v>
      </c>
      <c r="Q162" s="17" t="str">
        <f t="shared" si="19"/>
        <v>-</v>
      </c>
      <c r="R162" s="19" t="str">
        <f t="shared" si="20"/>
        <v>femmeParis</v>
      </c>
    </row>
    <row r="163" spans="1:18" s="17" customFormat="1" x14ac:dyDescent="0.2">
      <c r="A163" s="35" t="str">
        <f>IF('Base de Données'!A163&lt;&gt;"",'Base de Données'!A163,"-")</f>
        <v>GJOL6366</v>
      </c>
      <c r="B163" s="35" t="str">
        <f>IF('Base de Données'!B163&lt;&gt;"",'Base de Données'!B163,"-")</f>
        <v>LAMBERT</v>
      </c>
      <c r="C163" s="35" t="str">
        <f>IF('Base de Données'!C163&lt;&gt;"",'Base de Données'!C163,"-")</f>
        <v>Geneviève</v>
      </c>
      <c r="D163" s="35" t="str">
        <f>IF('Base de Données'!D163&lt;&gt;"",'Base de Données'!D163,"-")</f>
        <v>1-agent</v>
      </c>
      <c r="E163" s="35" t="str">
        <f>IF('Base de Données'!E163&lt;&gt;"",'Base de Données'!E163,"-")</f>
        <v>Nice</v>
      </c>
      <c r="F163" s="35" t="str">
        <f>IF('Base de Données'!F163&lt;&gt;"",'Base de Données'!F163,"-")</f>
        <v>pièce 240</v>
      </c>
      <c r="G163" s="35">
        <f>IF('Base de Données'!G163&lt;&gt;"",'Base de Données'!G163,"-")</f>
        <v>3153</v>
      </c>
      <c r="H163" s="35">
        <f>IF('Base de Données'!H163&lt;&gt;"",'Base de Données'!H163,"-")</f>
        <v>27355.61</v>
      </c>
      <c r="I163" s="35" t="str">
        <f>IF('Base de Données'!I163&lt;&gt;"",'Base de Données'!I163,"-")</f>
        <v>femme</v>
      </c>
      <c r="J163" s="35">
        <f>IF('Base de Données'!J163&lt;&gt;"",'Base de Données'!J163,"-")</f>
        <v>26428</v>
      </c>
      <c r="K163" s="35">
        <f>IF('Base de Données'!K163&lt;&gt;"",'Base de Données'!K163,"-")</f>
        <v>39</v>
      </c>
      <c r="L163" s="19" t="str">
        <f t="shared" si="14"/>
        <v>femme1-agent</v>
      </c>
      <c r="M163" s="19" t="str">
        <f t="shared" si="15"/>
        <v>femme1-agentNice</v>
      </c>
      <c r="N163" s="32" t="str">
        <f t="shared" si="16"/>
        <v>-</v>
      </c>
      <c r="O163" s="17">
        <f t="shared" si="17"/>
        <v>0</v>
      </c>
      <c r="P163" s="17">
        <f t="shared" si="18"/>
        <v>0</v>
      </c>
      <c r="Q163" s="17" t="str">
        <f t="shared" si="19"/>
        <v>-</v>
      </c>
      <c r="R163" s="19" t="str">
        <f t="shared" si="20"/>
        <v>femmeNice</v>
      </c>
    </row>
    <row r="164" spans="1:18" s="17" customFormat="1" x14ac:dyDescent="0.2">
      <c r="A164" s="35" t="str">
        <f>IF('Base de Données'!A164&lt;&gt;"",'Base de Données'!A164,"-")</f>
        <v>JMSL5641</v>
      </c>
      <c r="B164" s="35" t="str">
        <f>IF('Base de Données'!B164&lt;&gt;"",'Base de Données'!B164,"-")</f>
        <v>LANDON</v>
      </c>
      <c r="C164" s="35" t="str">
        <f>IF('Base de Données'!C164&lt;&gt;"",'Base de Données'!C164,"-")</f>
        <v>Marie-Odile</v>
      </c>
      <c r="D164" s="35" t="str">
        <f>IF('Base de Données'!D164&lt;&gt;"",'Base de Données'!D164,"-")</f>
        <v>4-cadre supérieur</v>
      </c>
      <c r="E164" s="35" t="str">
        <f>IF('Base de Données'!E164&lt;&gt;"",'Base de Données'!E164,"-")</f>
        <v>Nice</v>
      </c>
      <c r="F164" s="35" t="str">
        <f>IF('Base de Données'!F164&lt;&gt;"",'Base de Données'!F164,"-")</f>
        <v>pièce 216</v>
      </c>
      <c r="G164" s="35">
        <f>IF('Base de Données'!G164&lt;&gt;"",'Base de Données'!G164,"-")</f>
        <v>3247</v>
      </c>
      <c r="H164" s="35">
        <f>IF('Base de Données'!H164&lt;&gt;"",'Base de Données'!H164,"-")</f>
        <v>98714.12</v>
      </c>
      <c r="I164" s="35" t="str">
        <f>IF('Base de Données'!I164&lt;&gt;"",'Base de Données'!I164,"-")</f>
        <v>femme</v>
      </c>
      <c r="J164" s="35">
        <f>IF('Base de Données'!J164&lt;&gt;"",'Base de Données'!J164,"-")</f>
        <v>21393</v>
      </c>
      <c r="K164" s="35">
        <f>IF('Base de Données'!K164&lt;&gt;"",'Base de Données'!K164,"-")</f>
        <v>53</v>
      </c>
      <c r="L164" s="19" t="str">
        <f t="shared" si="14"/>
        <v>femme4-cadre supérieur</v>
      </c>
      <c r="M164" s="19" t="str">
        <f t="shared" si="15"/>
        <v>femme4-cadre supérieurNice</v>
      </c>
      <c r="N164" s="32">
        <f t="shared" si="16"/>
        <v>21393</v>
      </c>
      <c r="O164" s="17">
        <f t="shared" si="17"/>
        <v>1</v>
      </c>
      <c r="P164" s="17">
        <f t="shared" si="18"/>
        <v>0</v>
      </c>
      <c r="Q164" s="17">
        <f t="shared" si="19"/>
        <v>98714.12</v>
      </c>
      <c r="R164" s="19" t="str">
        <f t="shared" si="20"/>
        <v>femmeNice</v>
      </c>
    </row>
    <row r="165" spans="1:18" s="17" customFormat="1" x14ac:dyDescent="0.2">
      <c r="A165" s="35" t="str">
        <f>IF('Base de Données'!A165&lt;&gt;"",'Base de Données'!A165,"-")</f>
        <v>NPNL7115</v>
      </c>
      <c r="B165" s="35" t="str">
        <f>IF('Base de Données'!B165&lt;&gt;"",'Base de Données'!B165,"-")</f>
        <v>LANLO</v>
      </c>
      <c r="C165" s="35" t="str">
        <f>IF('Base de Données'!C165&lt;&gt;"",'Base de Données'!C165,"-")</f>
        <v>Nathalie</v>
      </c>
      <c r="D165" s="35" t="str">
        <f>IF('Base de Données'!D165&lt;&gt;"",'Base de Données'!D165,"-")</f>
        <v>1-agent</v>
      </c>
      <c r="E165" s="35" t="str">
        <f>IF('Base de Données'!E165&lt;&gt;"",'Base de Données'!E165,"-")</f>
        <v>Nice</v>
      </c>
      <c r="F165" s="35" t="str">
        <f>IF('Base de Données'!F165&lt;&gt;"",'Base de Données'!F165,"-")</f>
        <v>pièce 138</v>
      </c>
      <c r="G165" s="35">
        <f>IF('Base de Données'!G165&lt;&gt;"",'Base de Données'!G165,"-")</f>
        <v>3695</v>
      </c>
      <c r="H165" s="35">
        <f>IF('Base de Données'!H165&lt;&gt;"",'Base de Données'!H165,"-")</f>
        <v>26426.66</v>
      </c>
      <c r="I165" s="35" t="str">
        <f>IF('Base de Données'!I165&lt;&gt;"",'Base de Données'!I165,"-")</f>
        <v>femme</v>
      </c>
      <c r="J165" s="35">
        <f>IF('Base de Données'!J165&lt;&gt;"",'Base de Données'!J165,"-")</f>
        <v>30596</v>
      </c>
      <c r="K165" s="35">
        <f>IF('Base de Données'!K165&lt;&gt;"",'Base de Données'!K165,"-")</f>
        <v>28</v>
      </c>
      <c r="L165" s="19" t="str">
        <f t="shared" si="14"/>
        <v>femme1-agent</v>
      </c>
      <c r="M165" s="19" t="str">
        <f t="shared" si="15"/>
        <v>femme1-agentNice</v>
      </c>
      <c r="N165" s="32" t="str">
        <f t="shared" si="16"/>
        <v>-</v>
      </c>
      <c r="O165" s="17">
        <f t="shared" si="17"/>
        <v>0</v>
      </c>
      <c r="P165" s="17">
        <f t="shared" si="18"/>
        <v>0</v>
      </c>
      <c r="Q165" s="17" t="str">
        <f t="shared" si="19"/>
        <v>-</v>
      </c>
      <c r="R165" s="19" t="str">
        <f t="shared" si="20"/>
        <v>femmeNice</v>
      </c>
    </row>
    <row r="166" spans="1:18" s="17" customFormat="1" x14ac:dyDescent="0.2">
      <c r="A166" s="35" t="str">
        <f>IF('Base de Données'!A166&lt;&gt;"",'Base de Données'!A166,"-")</f>
        <v>NXOL5641</v>
      </c>
      <c r="B166" s="35" t="str">
        <f>IF('Base de Données'!B166&lt;&gt;"",'Base de Données'!B166,"-")</f>
        <v>LAUB</v>
      </c>
      <c r="C166" s="35" t="str">
        <f>IF('Base de Données'!C166&lt;&gt;"",'Base de Données'!C166,"-")</f>
        <v>Nicole</v>
      </c>
      <c r="D166" s="35" t="str">
        <f>IF('Base de Données'!D166&lt;&gt;"",'Base de Données'!D166,"-")</f>
        <v>1-agent</v>
      </c>
      <c r="E166" s="35" t="str">
        <f>IF('Base de Données'!E166&lt;&gt;"",'Base de Données'!E166,"-")</f>
        <v>Paris</v>
      </c>
      <c r="F166" s="35" t="str">
        <f>IF('Base de Données'!F166&lt;&gt;"",'Base de Données'!F166,"-")</f>
        <v>plateau 1</v>
      </c>
      <c r="G166" s="35">
        <f>IF('Base de Données'!G166&lt;&gt;"",'Base de Données'!G166,"-")</f>
        <v>3333</v>
      </c>
      <c r="H166" s="35">
        <f>IF('Base de Données'!H166&lt;&gt;"",'Base de Données'!H166,"-")</f>
        <v>23635.279999999999</v>
      </c>
      <c r="I166" s="35" t="str">
        <f>IF('Base de Données'!I166&lt;&gt;"",'Base de Données'!I166,"-")</f>
        <v>femme</v>
      </c>
      <c r="J166" s="35">
        <f>IF('Base de Données'!J166&lt;&gt;"",'Base de Données'!J166,"-")</f>
        <v>21056</v>
      </c>
      <c r="K166" s="35">
        <f>IF('Base de Données'!K166&lt;&gt;"",'Base de Données'!K166,"-")</f>
        <v>54</v>
      </c>
      <c r="L166" s="19" t="str">
        <f t="shared" si="14"/>
        <v>femme1-agent</v>
      </c>
      <c r="M166" s="19" t="str">
        <f t="shared" si="15"/>
        <v>femme1-agentParis</v>
      </c>
      <c r="N166" s="32" t="str">
        <f t="shared" si="16"/>
        <v>-</v>
      </c>
      <c r="O166" s="17">
        <f t="shared" si="17"/>
        <v>0</v>
      </c>
      <c r="P166" s="17">
        <f t="shared" si="18"/>
        <v>1</v>
      </c>
      <c r="Q166" s="17" t="str">
        <f t="shared" si="19"/>
        <v>-</v>
      </c>
      <c r="R166" s="19" t="str">
        <f t="shared" si="20"/>
        <v>femmeParis</v>
      </c>
    </row>
    <row r="167" spans="1:18" s="17" customFormat="1" x14ac:dyDescent="0.2">
      <c r="A167" s="35" t="str">
        <f>IF('Base de Données'!A167&lt;&gt;"",'Base de Données'!A167,"-")</f>
        <v>JBHL5567</v>
      </c>
      <c r="B167" s="35" t="str">
        <f>IF('Base de Données'!B167&lt;&gt;"",'Base de Données'!B167,"-")</f>
        <v>LE BARBANCHON</v>
      </c>
      <c r="C167" s="35" t="str">
        <f>IF('Base de Données'!C167&lt;&gt;"",'Base de Données'!C167,"-")</f>
        <v>Jeanine</v>
      </c>
      <c r="D167" s="35" t="str">
        <f>IF('Base de Données'!D167&lt;&gt;"",'Base de Données'!D167,"-")</f>
        <v>1-agent</v>
      </c>
      <c r="E167" s="35" t="str">
        <f>IF('Base de Données'!E167&lt;&gt;"",'Base de Données'!E167,"-")</f>
        <v>Nice</v>
      </c>
      <c r="F167" s="35" t="str">
        <f>IF('Base de Données'!F167&lt;&gt;"",'Base de Données'!F167,"-")</f>
        <v>pièce 202</v>
      </c>
      <c r="G167" s="35">
        <f>IF('Base de Données'!G167&lt;&gt;"",'Base de Données'!G167,"-")</f>
        <v>3590</v>
      </c>
      <c r="H167" s="35">
        <f>IF('Base de Données'!H167&lt;&gt;"",'Base de Données'!H167,"-")</f>
        <v>23762.76</v>
      </c>
      <c r="I167" s="35" t="str">
        <f>IF('Base de Données'!I167&lt;&gt;"",'Base de Données'!I167,"-")</f>
        <v>femme</v>
      </c>
      <c r="J167" s="35">
        <f>IF('Base de Données'!J167&lt;&gt;"",'Base de Données'!J167,"-")</f>
        <v>23142</v>
      </c>
      <c r="K167" s="35">
        <f>IF('Base de Données'!K167&lt;&gt;"",'Base de Données'!K167,"-")</f>
        <v>48</v>
      </c>
      <c r="L167" s="19" t="str">
        <f t="shared" si="14"/>
        <v>femme1-agent</v>
      </c>
      <c r="M167" s="19" t="str">
        <f t="shared" si="15"/>
        <v>femme1-agentNice</v>
      </c>
      <c r="N167" s="32" t="str">
        <f t="shared" si="16"/>
        <v>-</v>
      </c>
      <c r="O167" s="17">
        <f t="shared" si="17"/>
        <v>0</v>
      </c>
      <c r="P167" s="17">
        <f t="shared" si="18"/>
        <v>1</v>
      </c>
      <c r="Q167" s="17" t="str">
        <f t="shared" si="19"/>
        <v>-</v>
      </c>
      <c r="R167" s="19" t="str">
        <f t="shared" si="20"/>
        <v>femmeNice</v>
      </c>
    </row>
    <row r="168" spans="1:18" s="17" customFormat="1" x14ac:dyDescent="0.2">
      <c r="A168" s="35" t="str">
        <f>IF('Base de Données'!A168&lt;&gt;"",'Base de Données'!A168,"-")</f>
        <v>NFIL7015</v>
      </c>
      <c r="B168" s="35" t="str">
        <f>IF('Base de Données'!B168&lt;&gt;"",'Base de Données'!B168,"-")</f>
        <v>LE HYARIC</v>
      </c>
      <c r="C168" s="35" t="str">
        <f>IF('Base de Données'!C168&lt;&gt;"",'Base de Données'!C168,"-")</f>
        <v>Nathalie</v>
      </c>
      <c r="D168" s="35" t="str">
        <f>IF('Base de Données'!D168&lt;&gt;"",'Base de Données'!D168,"-")</f>
        <v>1-agent</v>
      </c>
      <c r="E168" s="35" t="str">
        <f>IF('Base de Données'!E168&lt;&gt;"",'Base de Données'!E168,"-")</f>
        <v>Nice</v>
      </c>
      <c r="F168" s="35" t="str">
        <f>IF('Base de Données'!F168&lt;&gt;"",'Base de Données'!F168,"-")</f>
        <v>pièce 73</v>
      </c>
      <c r="G168" s="35">
        <f>IF('Base de Données'!G168&lt;&gt;"",'Base de Données'!G168,"-")</f>
        <v>3703</v>
      </c>
      <c r="H168" s="35">
        <f>IF('Base de Données'!H168&lt;&gt;"",'Base de Données'!H168,"-")</f>
        <v>25023.37</v>
      </c>
      <c r="I168" s="35" t="str">
        <f>IF('Base de Données'!I168&lt;&gt;"",'Base de Données'!I168,"-")</f>
        <v>femme</v>
      </c>
      <c r="J168" s="35">
        <f>IF('Base de Données'!J168&lt;&gt;"",'Base de Données'!J168,"-")</f>
        <v>30074</v>
      </c>
      <c r="K168" s="35">
        <f>IF('Base de Données'!K168&lt;&gt;"",'Base de Données'!K168,"-")</f>
        <v>29</v>
      </c>
      <c r="L168" s="19" t="str">
        <f t="shared" si="14"/>
        <v>femme1-agent</v>
      </c>
      <c r="M168" s="19" t="str">
        <f t="shared" si="15"/>
        <v>femme1-agentNice</v>
      </c>
      <c r="N168" s="32" t="str">
        <f t="shared" si="16"/>
        <v>-</v>
      </c>
      <c r="O168" s="17">
        <f t="shared" si="17"/>
        <v>0</v>
      </c>
      <c r="P168" s="17">
        <f t="shared" si="18"/>
        <v>0</v>
      </c>
      <c r="Q168" s="17" t="str">
        <f t="shared" si="19"/>
        <v>-</v>
      </c>
      <c r="R168" s="19" t="str">
        <f t="shared" si="20"/>
        <v>femmeNice</v>
      </c>
    </row>
    <row r="169" spans="1:18" s="17" customFormat="1" x14ac:dyDescent="0.2">
      <c r="A169" s="35" t="str">
        <f>IF('Base de Données'!A169&lt;&gt;"",'Base de Données'!A169,"-")</f>
        <v>NIDL5751</v>
      </c>
      <c r="B169" s="35" t="str">
        <f>IF('Base de Données'!B169&lt;&gt;"",'Base de Données'!B169,"-")</f>
        <v>LE LOCH</v>
      </c>
      <c r="C169" s="35" t="str">
        <f>IF('Base de Données'!C169&lt;&gt;"",'Base de Données'!C169,"-")</f>
        <v>Nicole</v>
      </c>
      <c r="D169" s="35" t="str">
        <f>IF('Base de Données'!D169&lt;&gt;"",'Base de Données'!D169,"-")</f>
        <v>4-cadre supérieur</v>
      </c>
      <c r="E169" s="35" t="str">
        <f>IF('Base de Données'!E169&lt;&gt;"",'Base de Données'!E169,"-")</f>
        <v>Paris</v>
      </c>
      <c r="F169" s="35" t="str">
        <f>IF('Base de Données'!F169&lt;&gt;"",'Base de Données'!F169,"-")</f>
        <v>pièce S/S</v>
      </c>
      <c r="G169" s="35">
        <f>IF('Base de Données'!G169&lt;&gt;"",'Base de Données'!G169,"-")</f>
        <v>3104</v>
      </c>
      <c r="H169" s="35">
        <f>IF('Base de Données'!H169&lt;&gt;"",'Base de Données'!H169,"-")</f>
        <v>78050.97</v>
      </c>
      <c r="I169" s="35" t="str">
        <f>IF('Base de Données'!I169&lt;&gt;"",'Base de Données'!I169,"-")</f>
        <v>femme</v>
      </c>
      <c r="J169" s="35">
        <f>IF('Base de Données'!J169&lt;&gt;"",'Base de Données'!J169,"-")</f>
        <v>21610</v>
      </c>
      <c r="K169" s="35">
        <f>IF('Base de Données'!K169&lt;&gt;"",'Base de Données'!K169,"-")</f>
        <v>52</v>
      </c>
      <c r="L169" s="19" t="str">
        <f t="shared" si="14"/>
        <v>femme4-cadre supérieur</v>
      </c>
      <c r="M169" s="19" t="str">
        <f t="shared" si="15"/>
        <v>femme4-cadre supérieurParis</v>
      </c>
      <c r="N169" s="32">
        <f t="shared" si="16"/>
        <v>21610</v>
      </c>
      <c r="O169" s="17">
        <f t="shared" si="17"/>
        <v>1</v>
      </c>
      <c r="P169" s="17">
        <f t="shared" si="18"/>
        <v>0</v>
      </c>
      <c r="Q169" s="17">
        <f t="shared" si="19"/>
        <v>78050.97</v>
      </c>
      <c r="R169" s="19" t="str">
        <f t="shared" si="20"/>
        <v>femmeParis</v>
      </c>
    </row>
    <row r="170" spans="1:18" s="17" customFormat="1" x14ac:dyDescent="0.2">
      <c r="A170" s="35" t="str">
        <f>IF('Base de Données'!A170&lt;&gt;"",'Base de Données'!A170,"-")</f>
        <v>JMSL5165</v>
      </c>
      <c r="B170" s="35" t="str">
        <f>IF('Base de Données'!B170&lt;&gt;"",'Base de Données'!B170,"-")</f>
        <v>LE PREVOST</v>
      </c>
      <c r="C170" s="35" t="str">
        <f>IF('Base de Données'!C170&lt;&gt;"",'Base de Données'!C170,"-")</f>
        <v>Marie-Anne</v>
      </c>
      <c r="D170" s="35" t="str">
        <f>IF('Base de Données'!D170&lt;&gt;"",'Base de Données'!D170,"-")</f>
        <v>4-cadre supérieur</v>
      </c>
      <c r="E170" s="35" t="str">
        <f>IF('Base de Données'!E170&lt;&gt;"",'Base de Données'!E170,"-")</f>
        <v>Nice</v>
      </c>
      <c r="F170" s="35" t="str">
        <f>IF('Base de Données'!F170&lt;&gt;"",'Base de Données'!F170,"-")</f>
        <v>pièce 219</v>
      </c>
      <c r="G170" s="35">
        <f>IF('Base de Données'!G170&lt;&gt;"",'Base de Données'!G170,"-")</f>
        <v>3204</v>
      </c>
      <c r="H170" s="35">
        <f>IF('Base de Données'!H170&lt;&gt;"",'Base de Données'!H170,"-")</f>
        <v>82860.53</v>
      </c>
      <c r="I170" s="35" t="str">
        <f>IF('Base de Données'!I170&lt;&gt;"",'Base de Données'!I170,"-")</f>
        <v>femme</v>
      </c>
      <c r="J170" s="35">
        <f>IF('Base de Données'!J170&lt;&gt;"",'Base de Données'!J170,"-")</f>
        <v>23104</v>
      </c>
      <c r="K170" s="35">
        <f>IF('Base de Données'!K170&lt;&gt;"",'Base de Données'!K170,"-")</f>
        <v>48</v>
      </c>
      <c r="L170" s="19" t="str">
        <f t="shared" si="14"/>
        <v>femme4-cadre supérieur</v>
      </c>
      <c r="M170" s="19" t="str">
        <f t="shared" si="15"/>
        <v>femme4-cadre supérieurNice</v>
      </c>
      <c r="N170" s="32">
        <f t="shared" si="16"/>
        <v>23104</v>
      </c>
      <c r="O170" s="17">
        <f t="shared" si="17"/>
        <v>1</v>
      </c>
      <c r="P170" s="17">
        <f t="shared" si="18"/>
        <v>0</v>
      </c>
      <c r="Q170" s="17">
        <f t="shared" si="19"/>
        <v>82860.53</v>
      </c>
      <c r="R170" s="19" t="str">
        <f t="shared" si="20"/>
        <v>femmeNice</v>
      </c>
    </row>
    <row r="171" spans="1:18" s="17" customFormat="1" x14ac:dyDescent="0.2">
      <c r="A171" s="35" t="str">
        <f>IF('Base de Données'!A171&lt;&gt;"",'Base de Données'!A171,"-")</f>
        <v>ENJL5235</v>
      </c>
      <c r="B171" s="35" t="str">
        <f>IF('Base de Données'!B171&lt;&gt;"",'Base de Données'!B171,"-")</f>
        <v>LEBAS</v>
      </c>
      <c r="C171" s="35" t="str">
        <f>IF('Base de Données'!C171&lt;&gt;"",'Base de Données'!C171,"-")</f>
        <v>Eliane</v>
      </c>
      <c r="D171" s="35" t="str">
        <f>IF('Base de Données'!D171&lt;&gt;"",'Base de Données'!D171,"-")</f>
        <v>1-agent</v>
      </c>
      <c r="E171" s="35" t="str">
        <f>IF('Base de Données'!E171&lt;&gt;"",'Base de Données'!E171,"-")</f>
        <v>Nice</v>
      </c>
      <c r="F171" s="35" t="str">
        <f>IF('Base de Données'!F171&lt;&gt;"",'Base de Données'!F171,"-")</f>
        <v>pièce 70</v>
      </c>
      <c r="G171" s="35">
        <f>IF('Base de Données'!G171&lt;&gt;"",'Base de Données'!G171,"-")</f>
        <v>3105</v>
      </c>
      <c r="H171" s="35">
        <f>IF('Base de Données'!H171&lt;&gt;"",'Base de Données'!H171,"-")</f>
        <v>26726.93</v>
      </c>
      <c r="I171" s="35" t="str">
        <f>IF('Base de Données'!I171&lt;&gt;"",'Base de Données'!I171,"-")</f>
        <v>femme</v>
      </c>
      <c r="J171" s="35">
        <f>IF('Base de Données'!J171&lt;&gt;"",'Base de Données'!J171,"-")</f>
        <v>21991</v>
      </c>
      <c r="K171" s="35">
        <f>IF('Base de Données'!K171&lt;&gt;"",'Base de Données'!K171,"-")</f>
        <v>51</v>
      </c>
      <c r="L171" s="19" t="str">
        <f t="shared" si="14"/>
        <v>femme1-agent</v>
      </c>
      <c r="M171" s="19" t="str">
        <f t="shared" si="15"/>
        <v>femme1-agentNice</v>
      </c>
      <c r="N171" s="32" t="str">
        <f t="shared" si="16"/>
        <v>-</v>
      </c>
      <c r="O171" s="17">
        <f t="shared" si="17"/>
        <v>0</v>
      </c>
      <c r="P171" s="17">
        <f t="shared" si="18"/>
        <v>0</v>
      </c>
      <c r="Q171" s="17" t="str">
        <f t="shared" si="19"/>
        <v>-</v>
      </c>
      <c r="R171" s="19" t="str">
        <f t="shared" si="20"/>
        <v>femmeNice</v>
      </c>
    </row>
    <row r="172" spans="1:18" s="17" customFormat="1" x14ac:dyDescent="0.2">
      <c r="A172" s="35" t="str">
        <f>IF('Base de Données'!A172&lt;&gt;"",'Base de Données'!A172,"-")</f>
        <v>OGCL6364</v>
      </c>
      <c r="B172" s="35" t="str">
        <f>IF('Base de Données'!B172&lt;&gt;"",'Base de Données'!B172,"-")</f>
        <v>LEBRETON</v>
      </c>
      <c r="C172" s="35" t="str">
        <f>IF('Base de Données'!C172&lt;&gt;"",'Base de Données'!C172,"-")</f>
        <v>Olivier</v>
      </c>
      <c r="D172" s="35" t="str">
        <f>IF('Base de Données'!D172&lt;&gt;"",'Base de Données'!D172,"-")</f>
        <v>1-agent</v>
      </c>
      <c r="E172" s="35" t="str">
        <f>IF('Base de Données'!E172&lt;&gt;"",'Base de Données'!E172,"-")</f>
        <v>Paris</v>
      </c>
      <c r="F172" s="35" t="str">
        <f>IF('Base de Données'!F172&lt;&gt;"",'Base de Données'!F172,"-")</f>
        <v>pièce 118</v>
      </c>
      <c r="G172" s="35">
        <f>IF('Base de Données'!G172&lt;&gt;"",'Base de Données'!G172,"-")</f>
        <v>3124</v>
      </c>
      <c r="H172" s="35">
        <f>IF('Base de Données'!H172&lt;&gt;"",'Base de Données'!H172,"-")</f>
        <v>27824.44</v>
      </c>
      <c r="I172" s="35" t="str">
        <f>IF('Base de Données'!I172&lt;&gt;"",'Base de Données'!I172,"-")</f>
        <v>homme</v>
      </c>
      <c r="J172" s="35">
        <f>IF('Base de Données'!J172&lt;&gt;"",'Base de Données'!J172,"-")</f>
        <v>25998</v>
      </c>
      <c r="K172" s="35">
        <f>IF('Base de Données'!K172&lt;&gt;"",'Base de Données'!K172,"-")</f>
        <v>40</v>
      </c>
      <c r="L172" s="19" t="str">
        <f t="shared" si="14"/>
        <v>homme1-agent</v>
      </c>
      <c r="M172" s="19" t="str">
        <f t="shared" si="15"/>
        <v>homme1-agentParis</v>
      </c>
      <c r="N172" s="32" t="str">
        <f t="shared" si="16"/>
        <v>-</v>
      </c>
      <c r="O172" s="17">
        <f t="shared" si="17"/>
        <v>0</v>
      </c>
      <c r="P172" s="17">
        <f t="shared" si="18"/>
        <v>0</v>
      </c>
      <c r="Q172" s="17" t="str">
        <f t="shared" si="19"/>
        <v>-</v>
      </c>
      <c r="R172" s="19" t="str">
        <f t="shared" si="20"/>
        <v>hommeParis</v>
      </c>
    </row>
    <row r="173" spans="1:18" s="17" customFormat="1" x14ac:dyDescent="0.2">
      <c r="A173" s="35" t="str">
        <f>IF('Base de Données'!A173&lt;&gt;"",'Base de Données'!A173,"-")</f>
        <v>MADL6271</v>
      </c>
      <c r="B173" s="35" t="str">
        <f>IF('Base de Données'!B173&lt;&gt;"",'Base de Données'!B173,"-")</f>
        <v>LEDOUX</v>
      </c>
      <c r="C173" s="35" t="str">
        <f>IF('Base de Données'!C173&lt;&gt;"",'Base de Données'!C173,"-")</f>
        <v>Madeleine</v>
      </c>
      <c r="D173" s="35" t="str">
        <f>IF('Base de Données'!D173&lt;&gt;"",'Base de Données'!D173,"-")</f>
        <v>1-agent</v>
      </c>
      <c r="E173" s="35" t="str">
        <f>IF('Base de Données'!E173&lt;&gt;"",'Base de Données'!E173,"-")</f>
        <v>Nice</v>
      </c>
      <c r="F173" s="35" t="str">
        <f>IF('Base de Données'!F173&lt;&gt;"",'Base de Données'!F173,"-")</f>
        <v>pièce 109</v>
      </c>
      <c r="G173" s="35">
        <f>IF('Base de Données'!G173&lt;&gt;"",'Base de Données'!G173,"-")</f>
        <v>3722</v>
      </c>
      <c r="H173" s="35">
        <f>IF('Base de Données'!H173&lt;&gt;"",'Base de Données'!H173,"-")</f>
        <v>31727.83</v>
      </c>
      <c r="I173" s="35" t="str">
        <f>IF('Base de Données'!I173&lt;&gt;"",'Base de Données'!I173,"-")</f>
        <v>femme</v>
      </c>
      <c r="J173" s="35">
        <f>IF('Base de Données'!J173&lt;&gt;"",'Base de Données'!J173,"-")</f>
        <v>25932</v>
      </c>
      <c r="K173" s="35">
        <f>IF('Base de Données'!K173&lt;&gt;"",'Base de Données'!K173,"-")</f>
        <v>41</v>
      </c>
      <c r="L173" s="19" t="str">
        <f t="shared" si="14"/>
        <v>femme1-agent</v>
      </c>
      <c r="M173" s="19" t="str">
        <f t="shared" si="15"/>
        <v>femme1-agentNice</v>
      </c>
      <c r="N173" s="32" t="str">
        <f t="shared" si="16"/>
        <v>-</v>
      </c>
      <c r="O173" s="17">
        <f t="shared" si="17"/>
        <v>0</v>
      </c>
      <c r="P173" s="17">
        <f t="shared" si="18"/>
        <v>0</v>
      </c>
      <c r="Q173" s="17" t="str">
        <f t="shared" si="19"/>
        <v>-</v>
      </c>
      <c r="R173" s="19" t="str">
        <f t="shared" si="20"/>
        <v>femmeNice</v>
      </c>
    </row>
    <row r="174" spans="1:18" s="17" customFormat="1" x14ac:dyDescent="0.2">
      <c r="A174" s="35" t="str">
        <f>IF('Base de Données'!A174&lt;&gt;"",'Base de Données'!A174,"-")</f>
        <v>DDPL8406</v>
      </c>
      <c r="B174" s="35" t="str">
        <f>IF('Base de Données'!B174&lt;&gt;"",'Base de Données'!B174,"-")</f>
        <v>LEE</v>
      </c>
      <c r="C174" s="35" t="str">
        <f>IF('Base de Données'!C174&lt;&gt;"",'Base de Données'!C174,"-")</f>
        <v>Delphine</v>
      </c>
      <c r="D174" s="35" t="str">
        <f>IF('Base de Données'!D174&lt;&gt;"",'Base de Données'!D174,"-")</f>
        <v>1-agent</v>
      </c>
      <c r="E174" s="35" t="str">
        <f>IF('Base de Données'!E174&lt;&gt;"",'Base de Données'!E174,"-")</f>
        <v>Paris</v>
      </c>
      <c r="F174" s="35" t="str">
        <f>IF('Base de Données'!F174&lt;&gt;"",'Base de Données'!F174,"-")</f>
        <v>pièce 232</v>
      </c>
      <c r="G174" s="35">
        <f>IF('Base de Données'!G174&lt;&gt;"",'Base de Données'!G174,"-")</f>
        <v>3055</v>
      </c>
      <c r="H174" s="35">
        <f>IF('Base de Données'!H174&lt;&gt;"",'Base de Données'!H174,"-")</f>
        <v>22167.06</v>
      </c>
      <c r="I174" s="35" t="str">
        <f>IF('Base de Données'!I174&lt;&gt;"",'Base de Données'!I174,"-")</f>
        <v>femme</v>
      </c>
      <c r="J174" s="35">
        <f>IF('Base de Données'!J174&lt;&gt;"",'Base de Données'!J174,"-")</f>
        <v>31501</v>
      </c>
      <c r="K174" s="35">
        <f>IF('Base de Données'!K174&lt;&gt;"",'Base de Données'!K174,"-")</f>
        <v>25</v>
      </c>
      <c r="L174" s="19" t="str">
        <f t="shared" si="14"/>
        <v>femme1-agent</v>
      </c>
      <c r="M174" s="19" t="str">
        <f t="shared" si="15"/>
        <v>femme1-agentParis</v>
      </c>
      <c r="N174" s="32" t="str">
        <f t="shared" si="16"/>
        <v>-</v>
      </c>
      <c r="O174" s="17">
        <f t="shared" si="17"/>
        <v>0</v>
      </c>
      <c r="P174" s="17">
        <f t="shared" si="18"/>
        <v>1</v>
      </c>
      <c r="Q174" s="17" t="str">
        <f t="shared" si="19"/>
        <v>-</v>
      </c>
      <c r="R174" s="19" t="str">
        <f t="shared" si="20"/>
        <v>femmeParis</v>
      </c>
    </row>
    <row r="175" spans="1:18" s="17" customFormat="1" x14ac:dyDescent="0.2">
      <c r="A175" s="35" t="str">
        <f>IF('Base de Données'!A175&lt;&gt;"",'Base de Données'!A175,"-")</f>
        <v>MRDL8450</v>
      </c>
      <c r="B175" s="35" t="str">
        <f>IF('Base de Données'!B175&lt;&gt;"",'Base de Données'!B175,"-")</f>
        <v>LEFORT</v>
      </c>
      <c r="C175" s="35" t="str">
        <f>IF('Base de Données'!C175&lt;&gt;"",'Base de Données'!C175,"-")</f>
        <v>Myriam</v>
      </c>
      <c r="D175" s="35" t="str">
        <f>IF('Base de Données'!D175&lt;&gt;"",'Base de Données'!D175,"-")</f>
        <v>1-agent</v>
      </c>
      <c r="E175" s="35" t="str">
        <f>IF('Base de Données'!E175&lt;&gt;"",'Base de Données'!E175,"-")</f>
        <v>Nice</v>
      </c>
      <c r="F175" s="35" t="str">
        <f>IF('Base de Données'!F175&lt;&gt;"",'Base de Données'!F175,"-")</f>
        <v>pièce 64</v>
      </c>
      <c r="G175" s="35">
        <f>IF('Base de Données'!G175&lt;&gt;"",'Base de Données'!G175,"-")</f>
        <v>3164</v>
      </c>
      <c r="H175" s="35">
        <f>IF('Base de Données'!H175&lt;&gt;"",'Base de Données'!H175,"-")</f>
        <v>26468.06</v>
      </c>
      <c r="I175" s="35" t="str">
        <f>IF('Base de Données'!I175&lt;&gt;"",'Base de Données'!I175,"-")</f>
        <v>femme</v>
      </c>
      <c r="J175" s="35">
        <f>IF('Base de Données'!J175&lt;&gt;"",'Base de Données'!J175,"-")</f>
        <v>31430</v>
      </c>
      <c r="K175" s="35">
        <f>IF('Base de Données'!K175&lt;&gt;"",'Base de Données'!K175,"-")</f>
        <v>25</v>
      </c>
      <c r="L175" s="19" t="str">
        <f t="shared" si="14"/>
        <v>femme1-agent</v>
      </c>
      <c r="M175" s="19" t="str">
        <f t="shared" si="15"/>
        <v>femme1-agentNice</v>
      </c>
      <c r="N175" s="32" t="str">
        <f t="shared" si="16"/>
        <v>-</v>
      </c>
      <c r="O175" s="17">
        <f t="shared" si="17"/>
        <v>0</v>
      </c>
      <c r="P175" s="17">
        <f t="shared" si="18"/>
        <v>0</v>
      </c>
      <c r="Q175" s="17" t="str">
        <f t="shared" si="19"/>
        <v>-</v>
      </c>
      <c r="R175" s="19" t="str">
        <f t="shared" si="20"/>
        <v>femmeNice</v>
      </c>
    </row>
    <row r="176" spans="1:18" s="17" customFormat="1" x14ac:dyDescent="0.2">
      <c r="A176" s="35" t="str">
        <f>IF('Base de Données'!A176&lt;&gt;"",'Base de Données'!A176,"-")</f>
        <v>SNDL8075</v>
      </c>
      <c r="B176" s="35" t="str">
        <f>IF('Base de Données'!B176&lt;&gt;"",'Base de Données'!B176,"-")</f>
        <v>LEGRAND</v>
      </c>
      <c r="C176" s="35" t="str">
        <f>IF('Base de Données'!C176&lt;&gt;"",'Base de Données'!C176,"-")</f>
        <v>Stéphane</v>
      </c>
      <c r="D176" s="35" t="str">
        <f>IF('Base de Données'!D176&lt;&gt;"",'Base de Données'!D176,"-")</f>
        <v>3-cadre</v>
      </c>
      <c r="E176" s="35" t="str">
        <f>IF('Base de Données'!E176&lt;&gt;"",'Base de Données'!E176,"-")</f>
        <v>Paris</v>
      </c>
      <c r="F176" s="35" t="str">
        <f>IF('Base de Données'!F176&lt;&gt;"",'Base de Données'!F176,"-")</f>
        <v>pièce 80</v>
      </c>
      <c r="G176" s="35">
        <f>IF('Base de Données'!G176&lt;&gt;"",'Base de Données'!G176,"-")</f>
        <v>3136</v>
      </c>
      <c r="H176" s="35">
        <f>IF('Base de Données'!H176&lt;&gt;"",'Base de Données'!H176,"-")</f>
        <v>51535.17</v>
      </c>
      <c r="I176" s="35" t="str">
        <f>IF('Base de Données'!I176&lt;&gt;"",'Base de Données'!I176,"-")</f>
        <v>homme</v>
      </c>
      <c r="J176" s="35">
        <f>IF('Base de Données'!J176&lt;&gt;"",'Base de Données'!J176,"-")</f>
        <v>31087</v>
      </c>
      <c r="K176" s="35">
        <f>IF('Base de Données'!K176&lt;&gt;"",'Base de Données'!K176,"-")</f>
        <v>26</v>
      </c>
      <c r="L176" s="19" t="str">
        <f t="shared" si="14"/>
        <v>homme3-cadre</v>
      </c>
      <c r="M176" s="19" t="str">
        <f t="shared" si="15"/>
        <v>homme3-cadreParis</v>
      </c>
      <c r="N176" s="32" t="str">
        <f t="shared" si="16"/>
        <v>-</v>
      </c>
      <c r="O176" s="17">
        <f t="shared" si="17"/>
        <v>0</v>
      </c>
      <c r="P176" s="17">
        <f t="shared" si="18"/>
        <v>0</v>
      </c>
      <c r="Q176" s="17">
        <f t="shared" si="19"/>
        <v>51535.17</v>
      </c>
      <c r="R176" s="19" t="str">
        <f t="shared" si="20"/>
        <v>hommeParis</v>
      </c>
    </row>
    <row r="177" spans="1:18" s="17" customFormat="1" x14ac:dyDescent="0.2">
      <c r="A177" s="35" t="str">
        <f>IF('Base de Données'!A177&lt;&gt;"",'Base de Données'!A177,"-")</f>
        <v>BWUL7225</v>
      </c>
      <c r="B177" s="35" t="str">
        <f>IF('Base de Données'!B177&lt;&gt;"",'Base de Données'!B177,"-")</f>
        <v>LEKA</v>
      </c>
      <c r="C177" s="35" t="str">
        <f>IF('Base de Données'!C177&lt;&gt;"",'Base de Données'!C177,"-")</f>
        <v>Bernadette</v>
      </c>
      <c r="D177" s="35" t="str">
        <f>IF('Base de Données'!D177&lt;&gt;"",'Base de Données'!D177,"-")</f>
        <v>1-agent</v>
      </c>
      <c r="E177" s="35" t="str">
        <f>IF('Base de Données'!E177&lt;&gt;"",'Base de Données'!E177,"-")</f>
        <v>Nice</v>
      </c>
      <c r="F177" s="35" t="str">
        <f>IF('Base de Données'!F177&lt;&gt;"",'Base de Données'!F177,"-")</f>
        <v>pièce 73</v>
      </c>
      <c r="G177" s="35">
        <f>IF('Base de Données'!G177&lt;&gt;"",'Base de Données'!G177,"-")</f>
        <v>3010</v>
      </c>
      <c r="H177" s="35">
        <f>IF('Base de Données'!H177&lt;&gt;"",'Base de Données'!H177,"-")</f>
        <v>23750.27</v>
      </c>
      <c r="I177" s="35" t="str">
        <f>IF('Base de Données'!I177&lt;&gt;"",'Base de Données'!I177,"-")</f>
        <v>femme</v>
      </c>
      <c r="J177" s="35">
        <f>IF('Base de Données'!J177&lt;&gt;"",'Base de Données'!J177,"-")</f>
        <v>21246</v>
      </c>
      <c r="K177" s="35">
        <f>IF('Base de Données'!K177&lt;&gt;"",'Base de Données'!K177,"-")</f>
        <v>53</v>
      </c>
      <c r="L177" s="19" t="str">
        <f t="shared" si="14"/>
        <v>femme1-agent</v>
      </c>
      <c r="M177" s="19" t="str">
        <f t="shared" si="15"/>
        <v>femme1-agentNice</v>
      </c>
      <c r="N177" s="32" t="str">
        <f t="shared" si="16"/>
        <v>-</v>
      </c>
      <c r="O177" s="17">
        <f t="shared" si="17"/>
        <v>0</v>
      </c>
      <c r="P177" s="17">
        <f t="shared" si="18"/>
        <v>1</v>
      </c>
      <c r="Q177" s="17" t="str">
        <f t="shared" si="19"/>
        <v>-</v>
      </c>
      <c r="R177" s="19" t="str">
        <f t="shared" si="20"/>
        <v>femmeNice</v>
      </c>
    </row>
    <row r="178" spans="1:18" s="17" customFormat="1" x14ac:dyDescent="0.2">
      <c r="A178" s="35" t="str">
        <f>IF('Base de Données'!A178&lt;&gt;"",'Base de Données'!A178,"-")</f>
        <v>PGBL6442</v>
      </c>
      <c r="B178" s="35" t="str">
        <f>IF('Base de Données'!B178&lt;&gt;"",'Base de Données'!B178,"-")</f>
        <v>LEMAIRE</v>
      </c>
      <c r="C178" s="35" t="str">
        <f>IF('Base de Données'!C178&lt;&gt;"",'Base de Données'!C178,"-")</f>
        <v>Philippe</v>
      </c>
      <c r="D178" s="35" t="str">
        <f>IF('Base de Données'!D178&lt;&gt;"",'Base de Données'!D178,"-")</f>
        <v>3-cadre</v>
      </c>
      <c r="E178" s="35" t="str">
        <f>IF('Base de Données'!E178&lt;&gt;"",'Base de Données'!E178,"-")</f>
        <v>Paris</v>
      </c>
      <c r="F178" s="35" t="str">
        <f>IF('Base de Données'!F178&lt;&gt;"",'Base de Données'!F178,"-")</f>
        <v>pièce 58</v>
      </c>
      <c r="G178" s="35">
        <f>IF('Base de Données'!G178&lt;&gt;"",'Base de Données'!G178,"-")</f>
        <v>3626</v>
      </c>
      <c r="H178" s="35">
        <f>IF('Base de Données'!H178&lt;&gt;"",'Base de Données'!H178,"-")</f>
        <v>54175.92</v>
      </c>
      <c r="I178" s="35" t="str">
        <f>IF('Base de Données'!I178&lt;&gt;"",'Base de Données'!I178,"-")</f>
        <v>homme</v>
      </c>
      <c r="J178" s="35">
        <f>IF('Base de Données'!J178&lt;&gt;"",'Base de Données'!J178,"-")</f>
        <v>23971</v>
      </c>
      <c r="K178" s="35">
        <f>IF('Base de Données'!K178&lt;&gt;"",'Base de Données'!K178,"-")</f>
        <v>46</v>
      </c>
      <c r="L178" s="19" t="str">
        <f t="shared" si="14"/>
        <v>homme3-cadre</v>
      </c>
      <c r="M178" s="19" t="str">
        <f t="shared" si="15"/>
        <v>homme3-cadreParis</v>
      </c>
      <c r="N178" s="32" t="str">
        <f t="shared" si="16"/>
        <v>-</v>
      </c>
      <c r="O178" s="17">
        <f t="shared" si="17"/>
        <v>0</v>
      </c>
      <c r="P178" s="17">
        <f t="shared" si="18"/>
        <v>0</v>
      </c>
      <c r="Q178" s="17">
        <f t="shared" si="19"/>
        <v>54175.92</v>
      </c>
      <c r="R178" s="19" t="str">
        <f t="shared" si="20"/>
        <v>hommeParis</v>
      </c>
    </row>
    <row r="179" spans="1:18" s="17" customFormat="1" x14ac:dyDescent="0.2">
      <c r="A179" s="35" t="str">
        <f>IF('Base de Données'!A179&lt;&gt;"",'Base de Données'!A179,"-")</f>
        <v>MCTM6063</v>
      </c>
      <c r="B179" s="35" t="str">
        <f>IF('Base de Données'!B179&lt;&gt;"",'Base de Données'!B179,"-")</f>
        <v>LEMARI</v>
      </c>
      <c r="C179" s="35" t="str">
        <f>IF('Base de Données'!C179&lt;&gt;"",'Base de Données'!C179,"-")</f>
        <v>Marie-Brigitte</v>
      </c>
      <c r="D179" s="35" t="str">
        <f>IF('Base de Données'!D179&lt;&gt;"",'Base de Données'!D179,"-")</f>
        <v>1-agent</v>
      </c>
      <c r="E179" s="35" t="str">
        <f>IF('Base de Données'!E179&lt;&gt;"",'Base de Données'!E179,"-")</f>
        <v>Paris</v>
      </c>
      <c r="F179" s="35" t="str">
        <f>IF('Base de Données'!F179&lt;&gt;"",'Base de Données'!F179,"-")</f>
        <v>pièce 104</v>
      </c>
      <c r="G179" s="35">
        <f>IF('Base de Données'!G179&lt;&gt;"",'Base de Données'!G179,"-")</f>
        <v>3148</v>
      </c>
      <c r="H179" s="35">
        <f>IF('Base de Données'!H179&lt;&gt;"",'Base de Données'!H179,"-")</f>
        <v>32822.65</v>
      </c>
      <c r="I179" s="35" t="str">
        <f>IF('Base de Données'!I179&lt;&gt;"",'Base de Données'!I179,"-")</f>
        <v>femme</v>
      </c>
      <c r="J179" s="35">
        <f>IF('Base de Données'!J179&lt;&gt;"",'Base de Données'!J179,"-")</f>
        <v>23602</v>
      </c>
      <c r="K179" s="35">
        <f>IF('Base de Données'!K179&lt;&gt;"",'Base de Données'!K179,"-")</f>
        <v>47</v>
      </c>
      <c r="L179" s="19" t="str">
        <f t="shared" si="14"/>
        <v>femme1-agent</v>
      </c>
      <c r="M179" s="19" t="str">
        <f t="shared" si="15"/>
        <v>femme1-agentParis</v>
      </c>
      <c r="N179" s="32" t="str">
        <f t="shared" si="16"/>
        <v>-</v>
      </c>
      <c r="O179" s="17">
        <f t="shared" si="17"/>
        <v>0</v>
      </c>
      <c r="P179" s="17">
        <f t="shared" si="18"/>
        <v>0</v>
      </c>
      <c r="Q179" s="17" t="str">
        <f t="shared" si="19"/>
        <v>-</v>
      </c>
      <c r="R179" s="19" t="str">
        <f t="shared" si="20"/>
        <v>femmeParis</v>
      </c>
    </row>
    <row r="180" spans="1:18" s="17" customFormat="1" x14ac:dyDescent="0.2">
      <c r="A180" s="35" t="str">
        <f>IF('Base de Données'!A180&lt;&gt;"",'Base de Données'!A180,"-")</f>
        <v>DULL8603</v>
      </c>
      <c r="B180" s="35" t="str">
        <f>IF('Base de Données'!B180&lt;&gt;"",'Base de Données'!B180,"-")</f>
        <v>LEMARIÉ</v>
      </c>
      <c r="C180" s="35" t="str">
        <f>IF('Base de Données'!C180&lt;&gt;"",'Base de Données'!C180,"-")</f>
        <v>David</v>
      </c>
      <c r="D180" s="35" t="str">
        <f>IF('Base de Données'!D180&lt;&gt;"",'Base de Données'!D180,"-")</f>
        <v>1-agent</v>
      </c>
      <c r="E180" s="35" t="str">
        <f>IF('Base de Données'!E180&lt;&gt;"",'Base de Données'!E180,"-")</f>
        <v>Nice</v>
      </c>
      <c r="F180" s="35" t="str">
        <f>IF('Base de Données'!F180&lt;&gt;"",'Base de Données'!F180,"-")</f>
        <v>pièce 234</v>
      </c>
      <c r="G180" s="35">
        <f>IF('Base de Données'!G180&lt;&gt;"",'Base de Données'!G180,"-")</f>
        <v>3037</v>
      </c>
      <c r="H180" s="35">
        <f>IF('Base de Données'!H180&lt;&gt;"",'Base de Données'!H180,"-")</f>
        <v>17103.919999999998</v>
      </c>
      <c r="I180" s="35" t="str">
        <f>IF('Base de Données'!I180&lt;&gt;"",'Base de Données'!I180,"-")</f>
        <v>homme</v>
      </c>
      <c r="J180" s="35">
        <f>IF('Base de Données'!J180&lt;&gt;"",'Base de Données'!J180,"-")</f>
        <v>32781</v>
      </c>
      <c r="K180" s="35">
        <f>IF('Base de Données'!K180&lt;&gt;"",'Base de Données'!K180,"-")</f>
        <v>22</v>
      </c>
      <c r="L180" s="19" t="str">
        <f t="shared" si="14"/>
        <v>homme1-agent</v>
      </c>
      <c r="M180" s="19" t="str">
        <f t="shared" si="15"/>
        <v>homme1-agentNice</v>
      </c>
      <c r="N180" s="32" t="str">
        <f t="shared" si="16"/>
        <v>-</v>
      </c>
      <c r="O180" s="17">
        <f t="shared" si="17"/>
        <v>0</v>
      </c>
      <c r="P180" s="17">
        <f t="shared" si="18"/>
        <v>0</v>
      </c>
      <c r="Q180" s="17" t="str">
        <f t="shared" si="19"/>
        <v>-</v>
      </c>
      <c r="R180" s="19" t="str">
        <f t="shared" si="20"/>
        <v>hommeNice</v>
      </c>
    </row>
    <row r="181" spans="1:18" s="17" customFormat="1" x14ac:dyDescent="0.2">
      <c r="A181" s="35" t="str">
        <f>IF('Base de Données'!A181&lt;&gt;"",'Base de Données'!A181,"-")</f>
        <v>DBSL6400</v>
      </c>
      <c r="B181" s="35" t="str">
        <f>IF('Base de Données'!B181&lt;&gt;"",'Base de Données'!B181,"-")</f>
        <v>LEURRE</v>
      </c>
      <c r="C181" s="35" t="str">
        <f>IF('Base de Données'!C181&lt;&gt;"",'Base de Données'!C181,"-")</f>
        <v>Denise</v>
      </c>
      <c r="D181" s="35" t="str">
        <f>IF('Base de Données'!D181&lt;&gt;"",'Base de Données'!D181,"-")</f>
        <v>3-cadre</v>
      </c>
      <c r="E181" s="35" t="str">
        <f>IF('Base de Données'!E181&lt;&gt;"",'Base de Données'!E181,"-")</f>
        <v>Nice</v>
      </c>
      <c r="F181" s="35" t="str">
        <f>IF('Base de Données'!F181&lt;&gt;"",'Base de Données'!F181,"-")</f>
        <v>pièce 78</v>
      </c>
      <c r="G181" s="35">
        <f>IF('Base de Données'!G181&lt;&gt;"",'Base de Données'!G181,"-")</f>
        <v>3844</v>
      </c>
      <c r="H181" s="35">
        <f>IF('Base de Données'!H181&lt;&gt;"",'Base de Données'!H181,"-")</f>
        <v>49387.95</v>
      </c>
      <c r="I181" s="35" t="str">
        <f>IF('Base de Données'!I181&lt;&gt;"",'Base de Données'!I181,"-")</f>
        <v>homme</v>
      </c>
      <c r="J181" s="35">
        <f>IF('Base de Données'!J181&lt;&gt;"",'Base de Données'!J181,"-")</f>
        <v>25905</v>
      </c>
      <c r="K181" s="35">
        <f>IF('Base de Données'!K181&lt;&gt;"",'Base de Données'!K181,"-")</f>
        <v>41</v>
      </c>
      <c r="L181" s="19" t="str">
        <f t="shared" si="14"/>
        <v>homme3-cadre</v>
      </c>
      <c r="M181" s="19" t="str">
        <f t="shared" si="15"/>
        <v>homme3-cadreNice</v>
      </c>
      <c r="N181" s="32" t="str">
        <f t="shared" si="16"/>
        <v>-</v>
      </c>
      <c r="O181" s="17">
        <f t="shared" si="17"/>
        <v>0</v>
      </c>
      <c r="P181" s="17">
        <f t="shared" si="18"/>
        <v>0</v>
      </c>
      <c r="Q181" s="17">
        <f t="shared" si="19"/>
        <v>49387.95</v>
      </c>
      <c r="R181" s="19" t="str">
        <f t="shared" si="20"/>
        <v>hommeNice</v>
      </c>
    </row>
    <row r="182" spans="1:18" s="17" customFormat="1" x14ac:dyDescent="0.2">
      <c r="A182" s="35" t="str">
        <f>IF('Base de Données'!A182&lt;&gt;"",'Base de Données'!A182,"-")</f>
        <v>JMSL5252</v>
      </c>
      <c r="B182" s="35" t="str">
        <f>IF('Base de Données'!B182&lt;&gt;"",'Base de Données'!B182,"-")</f>
        <v>LHERMITTE</v>
      </c>
      <c r="C182" s="35" t="str">
        <f>IF('Base de Données'!C182&lt;&gt;"",'Base de Données'!C182,"-")</f>
        <v>Bernard</v>
      </c>
      <c r="D182" s="35" t="str">
        <f>IF('Base de Données'!D182&lt;&gt;"",'Base de Données'!D182,"-")</f>
        <v>4-cadre supérieur</v>
      </c>
      <c r="E182" s="35" t="str">
        <f>IF('Base de Données'!E182&lt;&gt;"",'Base de Données'!E182,"-")</f>
        <v>Nice</v>
      </c>
      <c r="F182" s="35" t="str">
        <f>IF('Base de Données'!F182&lt;&gt;"",'Base de Données'!F182,"-")</f>
        <v>pièce 214</v>
      </c>
      <c r="G182" s="35">
        <f>IF('Base de Données'!G182&lt;&gt;"",'Base de Données'!G182,"-")</f>
        <v>3667</v>
      </c>
      <c r="H182" s="35">
        <f>IF('Base de Données'!H182&lt;&gt;"",'Base de Données'!H182,"-")</f>
        <v>128082.69</v>
      </c>
      <c r="I182" s="35" t="str">
        <f>IF('Base de Données'!I182&lt;&gt;"",'Base de Données'!I182,"-")</f>
        <v>homme</v>
      </c>
      <c r="J182" s="35">
        <f>IF('Base de Données'!J182&lt;&gt;"",'Base de Données'!J182,"-")</f>
        <v>20335</v>
      </c>
      <c r="K182" s="35">
        <f>IF('Base de Données'!K182&lt;&gt;"",'Base de Données'!K182,"-")</f>
        <v>56</v>
      </c>
      <c r="L182" s="19" t="str">
        <f t="shared" si="14"/>
        <v>homme4-cadre supérieur</v>
      </c>
      <c r="M182" s="19" t="str">
        <f t="shared" si="15"/>
        <v>homme4-cadre supérieurNice</v>
      </c>
      <c r="N182" s="32">
        <f t="shared" si="16"/>
        <v>20335</v>
      </c>
      <c r="O182" s="17">
        <f t="shared" si="17"/>
        <v>0</v>
      </c>
      <c r="P182" s="17">
        <f t="shared" si="18"/>
        <v>0</v>
      </c>
      <c r="Q182" s="17">
        <f t="shared" si="19"/>
        <v>128082.69</v>
      </c>
      <c r="R182" s="19" t="str">
        <f t="shared" si="20"/>
        <v>hommeNice</v>
      </c>
    </row>
    <row r="183" spans="1:18" s="17" customFormat="1" x14ac:dyDescent="0.2">
      <c r="A183" s="35" t="str">
        <f>IF('Base de Données'!A183&lt;&gt;"",'Base de Données'!A183,"-")</f>
        <v>LPNL5612</v>
      </c>
      <c r="B183" s="35" t="str">
        <f>IF('Base de Données'!B183&lt;&gt;"",'Base de Données'!B183,"-")</f>
        <v>LOUAPRE</v>
      </c>
      <c r="C183" s="35" t="str">
        <f>IF('Base de Données'!C183&lt;&gt;"",'Base de Données'!C183,"-")</f>
        <v>Louisette</v>
      </c>
      <c r="D183" s="35" t="str">
        <f>IF('Base de Données'!D183&lt;&gt;"",'Base de Données'!D183,"-")</f>
        <v>4-cadre supérieur</v>
      </c>
      <c r="E183" s="35" t="str">
        <f>IF('Base de Données'!E183&lt;&gt;"",'Base de Données'!E183,"-")</f>
        <v>Paris</v>
      </c>
      <c r="F183" s="35" t="str">
        <f>IF('Base de Données'!F183&lt;&gt;"",'Base de Données'!F183,"-")</f>
        <v>pièce 95</v>
      </c>
      <c r="G183" s="35">
        <f>IF('Base de Données'!G183&lt;&gt;"",'Base de Données'!G183,"-")</f>
        <v>3135</v>
      </c>
      <c r="H183" s="35">
        <f>IF('Base de Données'!H183&lt;&gt;"",'Base de Données'!H183,"-")</f>
        <v>98292.26</v>
      </c>
      <c r="I183" s="35" t="str">
        <f>IF('Base de Données'!I183&lt;&gt;"",'Base de Données'!I183,"-")</f>
        <v>femme</v>
      </c>
      <c r="J183" s="35">
        <f>IF('Base de Données'!J183&lt;&gt;"",'Base de Données'!J183,"-")</f>
        <v>20958</v>
      </c>
      <c r="K183" s="35">
        <f>IF('Base de Données'!K183&lt;&gt;"",'Base de Données'!K183,"-")</f>
        <v>54</v>
      </c>
      <c r="L183" s="19" t="str">
        <f t="shared" si="14"/>
        <v>femme4-cadre supérieur</v>
      </c>
      <c r="M183" s="19" t="str">
        <f t="shared" si="15"/>
        <v>femme4-cadre supérieurParis</v>
      </c>
      <c r="N183" s="32">
        <f t="shared" si="16"/>
        <v>20958</v>
      </c>
      <c r="O183" s="17">
        <f t="shared" si="17"/>
        <v>1</v>
      </c>
      <c r="P183" s="17">
        <f t="shared" si="18"/>
        <v>0</v>
      </c>
      <c r="Q183" s="17">
        <f t="shared" si="19"/>
        <v>98292.26</v>
      </c>
      <c r="R183" s="19" t="str">
        <f t="shared" si="20"/>
        <v>femmeParis</v>
      </c>
    </row>
    <row r="184" spans="1:18" s="17" customFormat="1" x14ac:dyDescent="0.2">
      <c r="A184" s="35" t="str">
        <f>IF('Base de Données'!A184&lt;&gt;"",'Base de Données'!A184,"-")</f>
        <v>CXWL8051</v>
      </c>
      <c r="B184" s="35" t="str">
        <f>IF('Base de Données'!B184&lt;&gt;"",'Base de Données'!B184,"-")</f>
        <v>LY</v>
      </c>
      <c r="C184" s="35" t="str">
        <f>IF('Base de Données'!C184&lt;&gt;"",'Base de Données'!C184,"-")</f>
        <v>Adrien</v>
      </c>
      <c r="D184" s="35" t="str">
        <f>IF('Base de Données'!D184&lt;&gt;"",'Base de Données'!D184,"-")</f>
        <v>1-agent</v>
      </c>
      <c r="E184" s="35" t="str">
        <f>IF('Base de Données'!E184&lt;&gt;"",'Base de Données'!E184,"-")</f>
        <v>Nice</v>
      </c>
      <c r="F184" s="35" t="str">
        <f>IF('Base de Données'!F184&lt;&gt;"",'Base de Données'!F184,"-")</f>
        <v>pièce 64</v>
      </c>
      <c r="G184" s="35">
        <f>IF('Base de Données'!G184&lt;&gt;"",'Base de Données'!G184,"-")</f>
        <v>3123</v>
      </c>
      <c r="H184" s="35">
        <f>IF('Base de Données'!H184&lt;&gt;"",'Base de Données'!H184,"-")</f>
        <v>29403.18</v>
      </c>
      <c r="I184" s="35" t="str">
        <f>IF('Base de Données'!I184&lt;&gt;"",'Base de Données'!I184,"-")</f>
        <v>homme</v>
      </c>
      <c r="J184" s="35">
        <f>IF('Base de Données'!J184&lt;&gt;"",'Base de Données'!J184,"-")</f>
        <v>30695</v>
      </c>
      <c r="K184" s="35">
        <f>IF('Base de Données'!K184&lt;&gt;"",'Base de Données'!K184,"-")</f>
        <v>27</v>
      </c>
      <c r="L184" s="19" t="str">
        <f t="shared" si="14"/>
        <v>homme1-agent</v>
      </c>
      <c r="M184" s="19" t="str">
        <f t="shared" si="15"/>
        <v>homme1-agentNice</v>
      </c>
      <c r="N184" s="32" t="str">
        <f t="shared" si="16"/>
        <v>-</v>
      </c>
      <c r="O184" s="17">
        <f t="shared" si="17"/>
        <v>0</v>
      </c>
      <c r="P184" s="17">
        <f t="shared" si="18"/>
        <v>0</v>
      </c>
      <c r="Q184" s="17" t="str">
        <f t="shared" si="19"/>
        <v>-</v>
      </c>
      <c r="R184" s="19" t="str">
        <f t="shared" si="20"/>
        <v>hommeNice</v>
      </c>
    </row>
    <row r="185" spans="1:18" s="17" customFormat="1" x14ac:dyDescent="0.2">
      <c r="A185" s="35" t="str">
        <f>IF('Base de Données'!A185&lt;&gt;"",'Base de Données'!A185,"-")</f>
        <v>GSEM6035</v>
      </c>
      <c r="B185" s="35" t="str">
        <f>IF('Base de Données'!B185&lt;&gt;"",'Base de Données'!B185,"-")</f>
        <v>MARECHAL</v>
      </c>
      <c r="C185" s="35" t="str">
        <f>IF('Base de Données'!C185&lt;&gt;"",'Base de Données'!C185,"-")</f>
        <v>Geneviève</v>
      </c>
      <c r="D185" s="35" t="str">
        <f>IF('Base de Données'!D185&lt;&gt;"",'Base de Données'!D185,"-")</f>
        <v>1-agent</v>
      </c>
      <c r="E185" s="35" t="str">
        <f>IF('Base de Données'!E185&lt;&gt;"",'Base de Données'!E185,"-")</f>
        <v>Nice</v>
      </c>
      <c r="F185" s="35" t="str">
        <f>IF('Base de Données'!F185&lt;&gt;"",'Base de Données'!F185,"-")</f>
        <v>pièce 20</v>
      </c>
      <c r="G185" s="35">
        <f>IF('Base de Données'!G185&lt;&gt;"",'Base de Données'!G185,"-")</f>
        <v>3206</v>
      </c>
      <c r="H185" s="35">
        <f>IF('Base de Données'!H185&lt;&gt;"",'Base de Données'!H185,"-")</f>
        <v>23528.16</v>
      </c>
      <c r="I185" s="35" t="str">
        <f>IF('Base de Données'!I185&lt;&gt;"",'Base de Données'!I185,"-")</f>
        <v>femme</v>
      </c>
      <c r="J185" s="35">
        <f>IF('Base de Données'!J185&lt;&gt;"",'Base de Données'!J185,"-")</f>
        <v>24930</v>
      </c>
      <c r="K185" s="35">
        <f>IF('Base de Données'!K185&lt;&gt;"",'Base de Données'!K185,"-")</f>
        <v>43</v>
      </c>
      <c r="L185" s="19" t="str">
        <f t="shared" si="14"/>
        <v>femme1-agent</v>
      </c>
      <c r="M185" s="19" t="str">
        <f t="shared" si="15"/>
        <v>femme1-agentNice</v>
      </c>
      <c r="N185" s="32" t="str">
        <f t="shared" si="16"/>
        <v>-</v>
      </c>
      <c r="O185" s="17">
        <f t="shared" si="17"/>
        <v>0</v>
      </c>
      <c r="P185" s="17">
        <f t="shared" si="18"/>
        <v>1</v>
      </c>
      <c r="Q185" s="17" t="str">
        <f t="shared" si="19"/>
        <v>-</v>
      </c>
      <c r="R185" s="19" t="str">
        <f t="shared" si="20"/>
        <v>femmeNice</v>
      </c>
    </row>
    <row r="186" spans="1:18" s="17" customFormat="1" x14ac:dyDescent="0.2">
      <c r="A186" s="35" t="str">
        <f>IF('Base de Données'!A186&lt;&gt;"",'Base de Données'!A186,"-")</f>
        <v>CNTM6026</v>
      </c>
      <c r="B186" s="35" t="str">
        <f>IF('Base de Données'!B186&lt;&gt;"",'Base de Données'!B186,"-")</f>
        <v>MARINIER</v>
      </c>
      <c r="C186" s="35" t="str">
        <f>IF('Base de Données'!C186&lt;&gt;"",'Base de Données'!C186,"-")</f>
        <v>Christiane</v>
      </c>
      <c r="D186" s="35" t="str">
        <f>IF('Base de Données'!D186&lt;&gt;"",'Base de Données'!D186,"-")</f>
        <v>1-agent</v>
      </c>
      <c r="E186" s="35" t="str">
        <f>IF('Base de Données'!E186&lt;&gt;"",'Base de Données'!E186,"-")</f>
        <v>Nice</v>
      </c>
      <c r="F186" s="35" t="str">
        <f>IF('Base de Données'!F186&lt;&gt;"",'Base de Données'!F186,"-")</f>
        <v>pièce 83</v>
      </c>
      <c r="G186" s="35">
        <f>IF('Base de Données'!G186&lt;&gt;"",'Base de Données'!G186,"-")</f>
        <v>3986</v>
      </c>
      <c r="H186" s="35">
        <f>IF('Base de Données'!H186&lt;&gt;"",'Base de Données'!H186,"-")</f>
        <v>25705.75</v>
      </c>
      <c r="I186" s="35" t="str">
        <f>IF('Base de Données'!I186&lt;&gt;"",'Base de Données'!I186,"-")</f>
        <v>femme</v>
      </c>
      <c r="J186" s="35">
        <f>IF('Base de Données'!J186&lt;&gt;"",'Base de Données'!J186,"-")</f>
        <v>23562</v>
      </c>
      <c r="K186" s="35">
        <f>IF('Base de Données'!K186&lt;&gt;"",'Base de Données'!K186,"-")</f>
        <v>47</v>
      </c>
      <c r="L186" s="19" t="str">
        <f t="shared" si="14"/>
        <v>femme1-agent</v>
      </c>
      <c r="M186" s="19" t="str">
        <f t="shared" si="15"/>
        <v>femme1-agentNice</v>
      </c>
      <c r="N186" s="32" t="str">
        <f t="shared" si="16"/>
        <v>-</v>
      </c>
      <c r="O186" s="17">
        <f t="shared" si="17"/>
        <v>0</v>
      </c>
      <c r="P186" s="17">
        <f t="shared" si="18"/>
        <v>0</v>
      </c>
      <c r="Q186" s="17" t="str">
        <f t="shared" si="19"/>
        <v>-</v>
      </c>
      <c r="R186" s="19" t="str">
        <f t="shared" si="20"/>
        <v>femmeNice</v>
      </c>
    </row>
    <row r="187" spans="1:18" s="17" customFormat="1" x14ac:dyDescent="0.2">
      <c r="A187" s="35" t="str">
        <f>IF('Base de Données'!A187&lt;&gt;"",'Base de Données'!A187,"-")</f>
        <v>MQOM6542</v>
      </c>
      <c r="B187" s="35" t="str">
        <f>IF('Base de Données'!B187&lt;&gt;"",'Base de Données'!B187,"-")</f>
        <v>MARINIER</v>
      </c>
      <c r="C187" s="35" t="str">
        <f>IF('Base de Données'!C187&lt;&gt;"",'Base de Données'!C187,"-")</f>
        <v>Marcel</v>
      </c>
      <c r="D187" s="35" t="str">
        <f>IF('Base de Données'!D187&lt;&gt;"",'Base de Données'!D187,"-")</f>
        <v>3-cadre</v>
      </c>
      <c r="E187" s="35" t="str">
        <f>IF('Base de Données'!E187&lt;&gt;"",'Base de Données'!E187,"-")</f>
        <v>Nice</v>
      </c>
      <c r="F187" s="35" t="str">
        <f>IF('Base de Données'!F187&lt;&gt;"",'Base de Données'!F187,"-")</f>
        <v>pièce 74</v>
      </c>
      <c r="G187" s="35">
        <f>IF('Base de Données'!G187&lt;&gt;"",'Base de Données'!G187,"-")</f>
        <v>3131</v>
      </c>
      <c r="H187" s="35">
        <f>IF('Base de Données'!H187&lt;&gt;"",'Base de Données'!H187,"-")</f>
        <v>52732.19</v>
      </c>
      <c r="I187" s="35" t="str">
        <f>IF('Base de Données'!I187&lt;&gt;"",'Base de Données'!I187,"-")</f>
        <v>homme</v>
      </c>
      <c r="J187" s="35">
        <f>IF('Base de Données'!J187&lt;&gt;"",'Base de Données'!J187,"-")</f>
        <v>26054</v>
      </c>
      <c r="K187" s="35">
        <f>IF('Base de Données'!K187&lt;&gt;"",'Base de Données'!K187,"-")</f>
        <v>40</v>
      </c>
      <c r="L187" s="19" t="str">
        <f t="shared" si="14"/>
        <v>homme3-cadre</v>
      </c>
      <c r="M187" s="19" t="str">
        <f t="shared" si="15"/>
        <v>homme3-cadreNice</v>
      </c>
      <c r="N187" s="32" t="str">
        <f t="shared" si="16"/>
        <v>-</v>
      </c>
      <c r="O187" s="17">
        <f t="shared" si="17"/>
        <v>0</v>
      </c>
      <c r="P187" s="17">
        <f t="shared" si="18"/>
        <v>0</v>
      </c>
      <c r="Q187" s="17">
        <f t="shared" si="19"/>
        <v>52732.19</v>
      </c>
      <c r="R187" s="19" t="str">
        <f t="shared" si="20"/>
        <v>hommeNice</v>
      </c>
    </row>
    <row r="188" spans="1:18" s="17" customFormat="1" x14ac:dyDescent="0.2">
      <c r="A188" s="35" t="str">
        <f>IF('Base de Données'!A188&lt;&gt;"",'Base de Données'!A188,"-")</f>
        <v>MILV5667</v>
      </c>
      <c r="B188" s="35" t="str">
        <f>IF('Base de Données'!B188&lt;&gt;"",'Base de Données'!B188,"-")</f>
        <v>MAROTE</v>
      </c>
      <c r="C188" s="35" t="str">
        <f>IF('Base de Données'!C188&lt;&gt;"",'Base de Données'!C188,"-")</f>
        <v>Marie-José</v>
      </c>
      <c r="D188" s="35" t="str">
        <f>IF('Base de Données'!D188&lt;&gt;"",'Base de Données'!D188,"-")</f>
        <v>2-maitrise</v>
      </c>
      <c r="E188" s="35" t="str">
        <f>IF('Base de Données'!E188&lt;&gt;"",'Base de Données'!E188,"-")</f>
        <v>Nice</v>
      </c>
      <c r="F188" s="35" t="str">
        <f>IF('Base de Données'!F188&lt;&gt;"",'Base de Données'!F188,"-")</f>
        <v>pièce 95</v>
      </c>
      <c r="G188" s="35">
        <f>IF('Base de Données'!G188&lt;&gt;"",'Base de Données'!G188,"-")</f>
        <v>3559</v>
      </c>
      <c r="H188" s="35">
        <f>IF('Base de Données'!H188&lt;&gt;"",'Base de Données'!H188,"-")</f>
        <v>29650.29</v>
      </c>
      <c r="I188" s="35" t="str">
        <f>IF('Base de Données'!I188&lt;&gt;"",'Base de Données'!I188,"-")</f>
        <v>femme</v>
      </c>
      <c r="J188" s="35">
        <f>IF('Base de Données'!J188&lt;&gt;"",'Base de Données'!J188,"-")</f>
        <v>20748</v>
      </c>
      <c r="K188" s="35">
        <f>IF('Base de Données'!K188&lt;&gt;"",'Base de Données'!K188,"-")</f>
        <v>55</v>
      </c>
      <c r="L188" s="19" t="str">
        <f t="shared" si="14"/>
        <v>femme2-maitrise</v>
      </c>
      <c r="M188" s="19" t="str">
        <f t="shared" si="15"/>
        <v>femme2-maitriseNice</v>
      </c>
      <c r="N188" s="32" t="str">
        <f t="shared" si="16"/>
        <v>-</v>
      </c>
      <c r="O188" s="17">
        <f t="shared" si="17"/>
        <v>0</v>
      </c>
      <c r="P188" s="17">
        <f t="shared" si="18"/>
        <v>0</v>
      </c>
      <c r="Q188" s="17">
        <f t="shared" si="19"/>
        <v>29650.29</v>
      </c>
      <c r="R188" s="19" t="str">
        <f t="shared" si="20"/>
        <v>femmeNice</v>
      </c>
    </row>
    <row r="189" spans="1:18" s="17" customFormat="1" x14ac:dyDescent="0.2">
      <c r="A189" s="35" t="str">
        <f>IF('Base de Données'!A189&lt;&gt;"",'Base de Données'!A189,"-")</f>
        <v>MDPM6413</v>
      </c>
      <c r="B189" s="35" t="str">
        <f>IF('Base de Données'!B189&lt;&gt;"",'Base de Données'!B189,"-")</f>
        <v>MARQUEZ</v>
      </c>
      <c r="C189" s="35" t="str">
        <f>IF('Base de Données'!C189&lt;&gt;"",'Base de Données'!C189,"-")</f>
        <v>Marie-Cécile</v>
      </c>
      <c r="D189" s="35" t="str">
        <f>IF('Base de Données'!D189&lt;&gt;"",'Base de Données'!D189,"-")</f>
        <v>1-agent</v>
      </c>
      <c r="E189" s="35" t="str">
        <f>IF('Base de Données'!E189&lt;&gt;"",'Base de Données'!E189,"-")</f>
        <v>Paris</v>
      </c>
      <c r="F189" s="35" t="str">
        <f>IF('Base de Données'!F189&lt;&gt;"",'Base de Données'!F189,"-")</f>
        <v>pièce 97</v>
      </c>
      <c r="G189" s="35">
        <f>IF('Base de Données'!G189&lt;&gt;"",'Base de Données'!G189,"-")</f>
        <v>3625</v>
      </c>
      <c r="H189" s="35">
        <f>IF('Base de Données'!H189&lt;&gt;"",'Base de Données'!H189,"-")</f>
        <v>22728.22</v>
      </c>
      <c r="I189" s="35" t="str">
        <f>IF('Base de Données'!I189&lt;&gt;"",'Base de Données'!I189,"-")</f>
        <v>femme</v>
      </c>
      <c r="J189" s="35">
        <f>IF('Base de Données'!J189&lt;&gt;"",'Base de Données'!J189,"-")</f>
        <v>24676</v>
      </c>
      <c r="K189" s="35">
        <f>IF('Base de Données'!K189&lt;&gt;"",'Base de Données'!K189,"-")</f>
        <v>44</v>
      </c>
      <c r="L189" s="19" t="str">
        <f t="shared" si="14"/>
        <v>femme1-agent</v>
      </c>
      <c r="M189" s="19" t="str">
        <f t="shared" si="15"/>
        <v>femme1-agentParis</v>
      </c>
      <c r="N189" s="32" t="str">
        <f t="shared" si="16"/>
        <v>-</v>
      </c>
      <c r="O189" s="17">
        <f t="shared" si="17"/>
        <v>0</v>
      </c>
      <c r="P189" s="17">
        <f t="shared" si="18"/>
        <v>1</v>
      </c>
      <c r="Q189" s="17" t="str">
        <f t="shared" si="19"/>
        <v>-</v>
      </c>
      <c r="R189" s="19" t="str">
        <f t="shared" si="20"/>
        <v>femmeParis</v>
      </c>
    </row>
    <row r="190" spans="1:18" s="17" customFormat="1" x14ac:dyDescent="0.2">
      <c r="A190" s="35" t="str">
        <f>IF('Base de Données'!A190&lt;&gt;"",'Base de Données'!A190,"-")</f>
        <v>FVQM5746</v>
      </c>
      <c r="B190" s="35" t="str">
        <f>IF('Base de Données'!B190&lt;&gt;"",'Base de Données'!B190,"-")</f>
        <v>MARSHER</v>
      </c>
      <c r="C190" s="35" t="str">
        <f>IF('Base de Données'!C190&lt;&gt;"",'Base de Données'!C190,"-")</f>
        <v>Franz</v>
      </c>
      <c r="D190" s="35" t="str">
        <f>IF('Base de Données'!D190&lt;&gt;"",'Base de Données'!D190,"-")</f>
        <v>2-maitrise</v>
      </c>
      <c r="E190" s="35" t="str">
        <f>IF('Base de Données'!E190&lt;&gt;"",'Base de Données'!E190,"-")</f>
        <v>Nice</v>
      </c>
      <c r="F190" s="35" t="str">
        <f>IF('Base de Données'!F190&lt;&gt;"",'Base de Données'!F190,"-")</f>
        <v>pièce 255</v>
      </c>
      <c r="G190" s="35">
        <f>IF('Base de Données'!G190&lt;&gt;"",'Base de Données'!G190,"-")</f>
        <v>3120</v>
      </c>
      <c r="H190" s="35">
        <f>IF('Base de Données'!H190&lt;&gt;"",'Base de Données'!H190,"-")</f>
        <v>36167.870000000003</v>
      </c>
      <c r="I190" s="35" t="str">
        <f>IF('Base de Données'!I190&lt;&gt;"",'Base de Données'!I190,"-")</f>
        <v>homme</v>
      </c>
      <c r="J190" s="35">
        <f>IF('Base de Données'!J190&lt;&gt;"",'Base de Données'!J190,"-")</f>
        <v>21393</v>
      </c>
      <c r="K190" s="35">
        <f>IF('Base de Données'!K190&lt;&gt;"",'Base de Données'!K190,"-")</f>
        <v>53</v>
      </c>
      <c r="L190" s="19" t="str">
        <f t="shared" si="14"/>
        <v>homme2-maitrise</v>
      </c>
      <c r="M190" s="19" t="str">
        <f t="shared" si="15"/>
        <v>homme2-maitriseNice</v>
      </c>
      <c r="N190" s="32" t="str">
        <f t="shared" si="16"/>
        <v>-</v>
      </c>
      <c r="O190" s="17">
        <f t="shared" si="17"/>
        <v>0</v>
      </c>
      <c r="P190" s="17">
        <f t="shared" si="18"/>
        <v>0</v>
      </c>
      <c r="Q190" s="17">
        <f t="shared" si="19"/>
        <v>36167.870000000003</v>
      </c>
      <c r="R190" s="19" t="str">
        <f t="shared" si="20"/>
        <v>hommeNice</v>
      </c>
    </row>
    <row r="191" spans="1:18" s="17" customFormat="1" x14ac:dyDescent="0.2">
      <c r="A191" s="35" t="str">
        <f>IF('Base de Données'!A191&lt;&gt;"",'Base de Données'!A191,"-")</f>
        <v>DSTM6656</v>
      </c>
      <c r="B191" s="35" t="str">
        <f>IF('Base de Données'!B191&lt;&gt;"",'Base de Données'!B191,"-")</f>
        <v>MARTAUD</v>
      </c>
      <c r="C191" s="35" t="str">
        <f>IF('Base de Données'!C191&lt;&gt;"",'Base de Données'!C191,"-")</f>
        <v>Daniel</v>
      </c>
      <c r="D191" s="35" t="str">
        <f>IF('Base de Données'!D191&lt;&gt;"",'Base de Données'!D191,"-")</f>
        <v>2-maitrise</v>
      </c>
      <c r="E191" s="35" t="str">
        <f>IF('Base de Données'!E191&lt;&gt;"",'Base de Données'!E191,"-")</f>
        <v>Nice</v>
      </c>
      <c r="F191" s="35" t="str">
        <f>IF('Base de Données'!F191&lt;&gt;"",'Base de Données'!F191,"-")</f>
        <v>pièce 129</v>
      </c>
      <c r="G191" s="35">
        <f>IF('Base de Données'!G191&lt;&gt;"",'Base de Données'!G191,"-")</f>
        <v>3086</v>
      </c>
      <c r="H191" s="35">
        <f>IF('Base de Données'!H191&lt;&gt;"",'Base de Données'!H191,"-")</f>
        <v>38619.839999999997</v>
      </c>
      <c r="I191" s="35" t="str">
        <f>IF('Base de Données'!I191&lt;&gt;"",'Base de Données'!I191,"-")</f>
        <v>homme</v>
      </c>
      <c r="J191" s="35">
        <f>IF('Base de Données'!J191&lt;&gt;"",'Base de Données'!J191,"-")</f>
        <v>24682</v>
      </c>
      <c r="K191" s="35">
        <f>IF('Base de Données'!K191&lt;&gt;"",'Base de Données'!K191,"-")</f>
        <v>44</v>
      </c>
      <c r="L191" s="19" t="str">
        <f t="shared" si="14"/>
        <v>homme2-maitrise</v>
      </c>
      <c r="M191" s="19" t="str">
        <f t="shared" si="15"/>
        <v>homme2-maitriseNice</v>
      </c>
      <c r="N191" s="32" t="str">
        <f t="shared" si="16"/>
        <v>-</v>
      </c>
      <c r="O191" s="17">
        <f t="shared" si="17"/>
        <v>0</v>
      </c>
      <c r="P191" s="17">
        <f t="shared" si="18"/>
        <v>0</v>
      </c>
      <c r="Q191" s="17">
        <f t="shared" si="19"/>
        <v>38619.839999999997</v>
      </c>
      <c r="R191" s="19" t="str">
        <f t="shared" si="20"/>
        <v>hommeNice</v>
      </c>
    </row>
    <row r="192" spans="1:18" s="17" customFormat="1" x14ac:dyDescent="0.2">
      <c r="A192" s="35" t="str">
        <f>IF('Base de Données'!A192&lt;&gt;"",'Base de Données'!A192,"-")</f>
        <v>JXBM7476</v>
      </c>
      <c r="B192" s="35" t="str">
        <f>IF('Base de Données'!B192&lt;&gt;"",'Base de Données'!B192,"-")</f>
        <v>MARTEL</v>
      </c>
      <c r="C192" s="35" t="str">
        <f>IF('Base de Données'!C192&lt;&gt;"",'Base de Données'!C192,"-")</f>
        <v>Paul</v>
      </c>
      <c r="D192" s="35" t="str">
        <f>IF('Base de Données'!D192&lt;&gt;"",'Base de Données'!D192,"-")</f>
        <v>1-agent</v>
      </c>
      <c r="E192" s="35" t="str">
        <f>IF('Base de Données'!E192&lt;&gt;"",'Base de Données'!E192,"-")</f>
        <v>Nice</v>
      </c>
      <c r="F192" s="35" t="str">
        <f>IF('Base de Données'!F192&lt;&gt;"",'Base de Données'!F192,"-")</f>
        <v>pièce 58</v>
      </c>
      <c r="G192" s="35">
        <f>IF('Base de Données'!G192&lt;&gt;"",'Base de Données'!G192,"-")</f>
        <v>3591</v>
      </c>
      <c r="H192" s="35">
        <f>IF('Base de Données'!H192&lt;&gt;"",'Base de Données'!H192,"-")</f>
        <v>27039.32</v>
      </c>
      <c r="I192" s="35" t="str">
        <f>IF('Base de Données'!I192&lt;&gt;"",'Base de Données'!I192,"-")</f>
        <v>homme</v>
      </c>
      <c r="J192" s="35">
        <f>IF('Base de Données'!J192&lt;&gt;"",'Base de Données'!J192,"-")</f>
        <v>29864</v>
      </c>
      <c r="K192" s="35">
        <f>IF('Base de Données'!K192&lt;&gt;"",'Base de Données'!K192,"-")</f>
        <v>30</v>
      </c>
      <c r="L192" s="19" t="str">
        <f t="shared" si="14"/>
        <v>homme1-agent</v>
      </c>
      <c r="M192" s="19" t="str">
        <f t="shared" si="15"/>
        <v>homme1-agentNice</v>
      </c>
      <c r="N192" s="32" t="str">
        <f t="shared" si="16"/>
        <v>-</v>
      </c>
      <c r="O192" s="17">
        <f t="shared" si="17"/>
        <v>0</v>
      </c>
      <c r="P192" s="17">
        <f t="shared" si="18"/>
        <v>0</v>
      </c>
      <c r="Q192" s="17" t="str">
        <f t="shared" si="19"/>
        <v>-</v>
      </c>
      <c r="R192" s="19" t="str">
        <f t="shared" si="20"/>
        <v>hommeNice</v>
      </c>
    </row>
    <row r="193" spans="1:18" s="17" customFormat="1" x14ac:dyDescent="0.2">
      <c r="A193" s="35" t="str">
        <f>IF('Base de Données'!A193&lt;&gt;"",'Base de Données'!A193,"-")</f>
        <v>AGBM7153</v>
      </c>
      <c r="B193" s="35" t="str">
        <f>IF('Base de Données'!B193&lt;&gt;"",'Base de Données'!B193,"-")</f>
        <v>MARTI</v>
      </c>
      <c r="C193" s="35" t="str">
        <f>IF('Base de Données'!C193&lt;&gt;"",'Base de Données'!C193,"-")</f>
        <v>Anne</v>
      </c>
      <c r="D193" s="35" t="str">
        <f>IF('Base de Données'!D193&lt;&gt;"",'Base de Données'!D193,"-")</f>
        <v>1-agent</v>
      </c>
      <c r="E193" s="35" t="str">
        <f>IF('Base de Données'!E193&lt;&gt;"",'Base de Données'!E193,"-")</f>
        <v>Nice</v>
      </c>
      <c r="F193" s="35" t="str">
        <f>IF('Base de Données'!F193&lt;&gt;"",'Base de Données'!F193,"-")</f>
        <v>pièce 96</v>
      </c>
      <c r="G193" s="35">
        <f>IF('Base de Données'!G193&lt;&gt;"",'Base de Données'!G193,"-")</f>
        <v>3596</v>
      </c>
      <c r="H193" s="35">
        <f>IF('Base de Données'!H193&lt;&gt;"",'Base de Données'!H193,"-")</f>
        <v>19554.36</v>
      </c>
      <c r="I193" s="35" t="str">
        <f>IF('Base de Données'!I193&lt;&gt;"",'Base de Données'!I193,"-")</f>
        <v>femme</v>
      </c>
      <c r="J193" s="35">
        <f>IF('Base de Données'!J193&lt;&gt;"",'Base de Données'!J193,"-")</f>
        <v>28881</v>
      </c>
      <c r="K193" s="35">
        <f>IF('Base de Données'!K193&lt;&gt;"",'Base de Données'!K193,"-")</f>
        <v>32</v>
      </c>
      <c r="L193" s="19" t="str">
        <f t="shared" si="14"/>
        <v>femme1-agent</v>
      </c>
      <c r="M193" s="19" t="str">
        <f t="shared" si="15"/>
        <v>femme1-agentNice</v>
      </c>
      <c r="N193" s="32" t="str">
        <f t="shared" si="16"/>
        <v>-</v>
      </c>
      <c r="O193" s="17">
        <f t="shared" si="17"/>
        <v>0</v>
      </c>
      <c r="P193" s="17">
        <f t="shared" si="18"/>
        <v>0</v>
      </c>
      <c r="Q193" s="17" t="str">
        <f t="shared" si="19"/>
        <v>-</v>
      </c>
      <c r="R193" s="19" t="str">
        <f t="shared" si="20"/>
        <v>femmeNice</v>
      </c>
    </row>
    <row r="194" spans="1:18" s="17" customFormat="1" x14ac:dyDescent="0.2">
      <c r="A194" s="35" t="str">
        <f>IF('Base de Données'!A194&lt;&gt;"",'Base de Données'!A194,"-")</f>
        <v>FDEM5501</v>
      </c>
      <c r="B194" s="35" t="str">
        <f>IF('Base de Données'!B194&lt;&gt;"",'Base de Données'!B194,"-")</f>
        <v>MARTIN</v>
      </c>
      <c r="C194" s="35" t="str">
        <f>IF('Base de Données'!C194&lt;&gt;"",'Base de Données'!C194,"-")</f>
        <v>France</v>
      </c>
      <c r="D194" s="35" t="str">
        <f>IF('Base de Données'!D194&lt;&gt;"",'Base de Données'!D194,"-")</f>
        <v>1-agent</v>
      </c>
      <c r="E194" s="35" t="str">
        <f>IF('Base de Données'!E194&lt;&gt;"",'Base de Données'!E194,"-")</f>
        <v>Nice</v>
      </c>
      <c r="F194" s="35" t="str">
        <f>IF('Base de Données'!F194&lt;&gt;"",'Base de Données'!F194,"-")</f>
        <v>pièce 131</v>
      </c>
      <c r="G194" s="35">
        <f>IF('Base de Données'!G194&lt;&gt;"",'Base de Données'!G194,"-")</f>
        <v>3913</v>
      </c>
      <c r="H194" s="35">
        <f>IF('Base de Données'!H194&lt;&gt;"",'Base de Données'!H194,"-")</f>
        <v>25810.51</v>
      </c>
      <c r="I194" s="35" t="str">
        <f>IF('Base de Données'!I194&lt;&gt;"",'Base de Données'!I194,"-")</f>
        <v>femme</v>
      </c>
      <c r="J194" s="35">
        <f>IF('Base de Données'!J194&lt;&gt;"",'Base de Données'!J194,"-")</f>
        <v>23289</v>
      </c>
      <c r="K194" s="35">
        <f>IF('Base de Données'!K194&lt;&gt;"",'Base de Données'!K194,"-")</f>
        <v>48</v>
      </c>
      <c r="L194" s="19" t="str">
        <f t="shared" ref="L194:L257" si="21">I194&amp;D194</f>
        <v>femme1-agent</v>
      </c>
      <c r="M194" s="19" t="str">
        <f t="shared" ref="M194:M257" si="22">L194&amp;E194</f>
        <v>femme1-agentNice</v>
      </c>
      <c r="N194" s="32" t="str">
        <f t="shared" ref="N194:N257" si="23">IF(D194=$N$1,J194,"-")</f>
        <v>-</v>
      </c>
      <c r="O194" s="17">
        <f t="shared" ref="O194:O257" si="24">COUNTIF(D194,"*cadre*")*(I194="femme")</f>
        <v>0</v>
      </c>
      <c r="P194" s="17">
        <f t="shared" ref="P194:P257" si="25">(H194&gt;=20000)*(H194&lt;=25000)*(D194="1-agent")</f>
        <v>0</v>
      </c>
      <c r="Q194" s="17" t="str">
        <f t="shared" ref="Q194:Q257" si="26">IF((D194&lt;&gt;"1-agent"),H194,"-")</f>
        <v>-</v>
      </c>
      <c r="R194" s="19" t="str">
        <f t="shared" ref="R194:R257" si="27">I194&amp;E194</f>
        <v>femmeNice</v>
      </c>
    </row>
    <row r="195" spans="1:18" s="17" customFormat="1" x14ac:dyDescent="0.2">
      <c r="A195" s="35" t="str">
        <f>IF('Base de Données'!A195&lt;&gt;"",'Base de Données'!A195,"-")</f>
        <v>JQVM4006</v>
      </c>
      <c r="B195" s="35" t="str">
        <f>IF('Base de Données'!B195&lt;&gt;"",'Base de Données'!B195,"-")</f>
        <v>MARTIN</v>
      </c>
      <c r="C195" s="35" t="str">
        <f>IF('Base de Données'!C195&lt;&gt;"",'Base de Données'!C195,"-")</f>
        <v>Jacqueline</v>
      </c>
      <c r="D195" s="35" t="str">
        <f>IF('Base de Données'!D195&lt;&gt;"",'Base de Données'!D195,"-")</f>
        <v>1-agent</v>
      </c>
      <c r="E195" s="35" t="str">
        <f>IF('Base de Données'!E195&lt;&gt;"",'Base de Données'!E195,"-")</f>
        <v>Nice</v>
      </c>
      <c r="F195" s="35" t="str">
        <f>IF('Base de Données'!F195&lt;&gt;"",'Base de Données'!F195,"-")</f>
        <v>pièce 53B</v>
      </c>
      <c r="G195" s="35">
        <f>IF('Base de Données'!G195&lt;&gt;"",'Base de Données'!G195,"-")</f>
        <v>3943</v>
      </c>
      <c r="H195" s="35">
        <f>IF('Base de Données'!H195&lt;&gt;"",'Base de Données'!H195,"-")</f>
        <v>26471.34</v>
      </c>
      <c r="I195" s="35" t="str">
        <f>IF('Base de Données'!I195&lt;&gt;"",'Base de Données'!I195,"-")</f>
        <v>femme</v>
      </c>
      <c r="J195" s="35">
        <f>IF('Base de Données'!J195&lt;&gt;"",'Base de Données'!J195,"-")</f>
        <v>18426</v>
      </c>
      <c r="K195" s="35">
        <f>IF('Base de Données'!K195&lt;&gt;"",'Base de Données'!K195,"-")</f>
        <v>61</v>
      </c>
      <c r="L195" s="19" t="str">
        <f t="shared" si="21"/>
        <v>femme1-agent</v>
      </c>
      <c r="M195" s="19" t="str">
        <f t="shared" si="22"/>
        <v>femme1-agentNice</v>
      </c>
      <c r="N195" s="32" t="str">
        <f t="shared" si="23"/>
        <v>-</v>
      </c>
      <c r="O195" s="17">
        <f t="shared" si="24"/>
        <v>0</v>
      </c>
      <c r="P195" s="17">
        <f t="shared" si="25"/>
        <v>0</v>
      </c>
      <c r="Q195" s="17" t="str">
        <f t="shared" si="26"/>
        <v>-</v>
      </c>
      <c r="R195" s="19" t="str">
        <f t="shared" si="27"/>
        <v>femmeNice</v>
      </c>
    </row>
    <row r="196" spans="1:18" s="17" customFormat="1" x14ac:dyDescent="0.2">
      <c r="A196" s="35" t="str">
        <f>IF('Base de Données'!A196&lt;&gt;"",'Base de Données'!A196,"-")</f>
        <v>LVBM8152</v>
      </c>
      <c r="B196" s="35" t="str">
        <f>IF('Base de Données'!B196&lt;&gt;"",'Base de Données'!B196,"-")</f>
        <v>MARTIN</v>
      </c>
      <c r="C196" s="35" t="str">
        <f>IF('Base de Données'!C196&lt;&gt;"",'Base de Données'!C196,"-")</f>
        <v>Laurent</v>
      </c>
      <c r="D196" s="35" t="str">
        <f>IF('Base de Données'!D196&lt;&gt;"",'Base de Données'!D196,"-")</f>
        <v>1-agent</v>
      </c>
      <c r="E196" s="35" t="str">
        <f>IF('Base de Données'!E196&lt;&gt;"",'Base de Données'!E196,"-")</f>
        <v>Nice</v>
      </c>
      <c r="F196" s="35" t="str">
        <f>IF('Base de Données'!F196&lt;&gt;"",'Base de Données'!F196,"-")</f>
        <v>pièce 115</v>
      </c>
      <c r="G196" s="35">
        <f>IF('Base de Données'!G196&lt;&gt;"",'Base de Données'!G196,"-")</f>
        <v>3638</v>
      </c>
      <c r="H196" s="35">
        <f>IF('Base de Données'!H196&lt;&gt;"",'Base de Données'!H196,"-")</f>
        <v>21819.56</v>
      </c>
      <c r="I196" s="35" t="str">
        <f>IF('Base de Données'!I196&lt;&gt;"",'Base de Données'!I196,"-")</f>
        <v>homme</v>
      </c>
      <c r="J196" s="35">
        <f>IF('Base de Données'!J196&lt;&gt;"",'Base de Données'!J196,"-")</f>
        <v>33473</v>
      </c>
      <c r="K196" s="35">
        <f>IF('Base de Données'!K196&lt;&gt;"",'Base de Données'!K196,"-")</f>
        <v>20</v>
      </c>
      <c r="L196" s="19" t="str">
        <f t="shared" si="21"/>
        <v>homme1-agent</v>
      </c>
      <c r="M196" s="19" t="str">
        <f t="shared" si="22"/>
        <v>homme1-agentNice</v>
      </c>
      <c r="N196" s="32" t="str">
        <f t="shared" si="23"/>
        <v>-</v>
      </c>
      <c r="O196" s="17">
        <f t="shared" si="24"/>
        <v>0</v>
      </c>
      <c r="P196" s="17">
        <f t="shared" si="25"/>
        <v>1</v>
      </c>
      <c r="Q196" s="17" t="str">
        <f t="shared" si="26"/>
        <v>-</v>
      </c>
      <c r="R196" s="19" t="str">
        <f t="shared" si="27"/>
        <v>hommeNice</v>
      </c>
    </row>
    <row r="197" spans="1:18" s="17" customFormat="1" x14ac:dyDescent="0.2">
      <c r="A197" s="35" t="str">
        <f>IF('Base de Données'!A197&lt;&gt;"",'Base de Données'!A197,"-")</f>
        <v>VMIM7232</v>
      </c>
      <c r="B197" s="35" t="str">
        <f>IF('Base de Données'!B197&lt;&gt;"",'Base de Données'!B197,"-")</f>
        <v>MECHARD</v>
      </c>
      <c r="C197" s="35" t="str">
        <f>IF('Base de Données'!C197&lt;&gt;"",'Base de Données'!C197,"-")</f>
        <v>Véronique</v>
      </c>
      <c r="D197" s="35" t="str">
        <f>IF('Base de Données'!D197&lt;&gt;"",'Base de Données'!D197,"-")</f>
        <v>3-cadre</v>
      </c>
      <c r="E197" s="35" t="str">
        <f>IF('Base de Données'!E197&lt;&gt;"",'Base de Données'!E197,"-")</f>
        <v>Strasbourg</v>
      </c>
      <c r="F197" s="35" t="str">
        <f>IF('Base de Données'!F197&lt;&gt;"",'Base de Données'!F197,"-")</f>
        <v>pièce 234</v>
      </c>
      <c r="G197" s="35">
        <f>IF('Base de Données'!G197&lt;&gt;"",'Base de Données'!G197,"-")</f>
        <v>3611</v>
      </c>
      <c r="H197" s="35">
        <f>IF('Base de Données'!H197&lt;&gt;"",'Base de Données'!H197,"-")</f>
        <v>45331.65</v>
      </c>
      <c r="I197" s="35" t="str">
        <f>IF('Base de Données'!I197&lt;&gt;"",'Base de Données'!I197,"-")</f>
        <v>femme</v>
      </c>
      <c r="J197" s="35">
        <f>IF('Base de Données'!J197&lt;&gt;"",'Base de Données'!J197,"-")</f>
        <v>29202</v>
      </c>
      <c r="K197" s="35">
        <f>IF('Base de Données'!K197&lt;&gt;"",'Base de Données'!K197,"-")</f>
        <v>32</v>
      </c>
      <c r="L197" s="19" t="str">
        <f t="shared" si="21"/>
        <v>femme3-cadre</v>
      </c>
      <c r="M197" s="19" t="str">
        <f t="shared" si="22"/>
        <v>femme3-cadreStrasbourg</v>
      </c>
      <c r="N197" s="32" t="str">
        <f t="shared" si="23"/>
        <v>-</v>
      </c>
      <c r="O197" s="17">
        <f t="shared" si="24"/>
        <v>1</v>
      </c>
      <c r="P197" s="17">
        <f t="shared" si="25"/>
        <v>0</v>
      </c>
      <c r="Q197" s="17">
        <f t="shared" si="26"/>
        <v>45331.65</v>
      </c>
      <c r="R197" s="19" t="str">
        <f t="shared" si="27"/>
        <v>femmeStrasbourg</v>
      </c>
    </row>
    <row r="198" spans="1:18" s="17" customFormat="1" x14ac:dyDescent="0.2">
      <c r="A198" s="35" t="str">
        <f>IF('Base de Données'!A198&lt;&gt;"",'Base de Données'!A198,"-")</f>
        <v>EVNM5526</v>
      </c>
      <c r="B198" s="35" t="str">
        <f>IF('Base de Données'!B198&lt;&gt;"",'Base de Données'!B198,"-")</f>
        <v>MERCIER</v>
      </c>
      <c r="C198" s="35" t="str">
        <f>IF('Base de Données'!C198&lt;&gt;"",'Base de Données'!C198,"-")</f>
        <v>Evelyne</v>
      </c>
      <c r="D198" s="35" t="str">
        <f>IF('Base de Données'!D198&lt;&gt;"",'Base de Données'!D198,"-")</f>
        <v>1-agent</v>
      </c>
      <c r="E198" s="35" t="str">
        <f>IF('Base de Données'!E198&lt;&gt;"",'Base de Données'!E198,"-")</f>
        <v>Nice</v>
      </c>
      <c r="F198" s="35" t="str">
        <f>IF('Base de Données'!F198&lt;&gt;"",'Base de Données'!F198,"-")</f>
        <v>pièce 238</v>
      </c>
      <c r="G198" s="35">
        <f>IF('Base de Données'!G198&lt;&gt;"",'Base de Données'!G198,"-")</f>
        <v>3117</v>
      </c>
      <c r="H198" s="35">
        <f>IF('Base de Données'!H198&lt;&gt;"",'Base de Données'!H198,"-")</f>
        <v>26977.06</v>
      </c>
      <c r="I198" s="35" t="str">
        <f>IF('Base de Données'!I198&lt;&gt;"",'Base de Données'!I198,"-")</f>
        <v>femme</v>
      </c>
      <c r="J198" s="35">
        <f>IF('Base de Données'!J198&lt;&gt;"",'Base de Données'!J198,"-")</f>
        <v>20381</v>
      </c>
      <c r="K198" s="35">
        <f>IF('Base de Données'!K198&lt;&gt;"",'Base de Données'!K198,"-")</f>
        <v>56</v>
      </c>
      <c r="L198" s="19" t="str">
        <f t="shared" si="21"/>
        <v>femme1-agent</v>
      </c>
      <c r="M198" s="19" t="str">
        <f t="shared" si="22"/>
        <v>femme1-agentNice</v>
      </c>
      <c r="N198" s="32" t="str">
        <f t="shared" si="23"/>
        <v>-</v>
      </c>
      <c r="O198" s="17">
        <f t="shared" si="24"/>
        <v>0</v>
      </c>
      <c r="P198" s="17">
        <f t="shared" si="25"/>
        <v>0</v>
      </c>
      <c r="Q198" s="17" t="str">
        <f t="shared" si="26"/>
        <v>-</v>
      </c>
      <c r="R198" s="19" t="str">
        <f t="shared" si="27"/>
        <v>femmeNice</v>
      </c>
    </row>
    <row r="199" spans="1:18" s="17" customFormat="1" x14ac:dyDescent="0.2">
      <c r="A199" s="35" t="str">
        <f>IF('Base de Données'!A199&lt;&gt;"",'Base de Données'!A199,"-")</f>
        <v>JQHM5260</v>
      </c>
      <c r="B199" s="35" t="str">
        <f>IF('Base de Données'!B199&lt;&gt;"",'Base de Données'!B199,"-")</f>
        <v>MERLAUD</v>
      </c>
      <c r="C199" s="35" t="str">
        <f>IF('Base de Données'!C199&lt;&gt;"",'Base de Données'!C199,"-")</f>
        <v>Jacqueline</v>
      </c>
      <c r="D199" s="35" t="str">
        <f>IF('Base de Données'!D199&lt;&gt;"",'Base de Données'!D199,"-")</f>
        <v>1-agent</v>
      </c>
      <c r="E199" s="35" t="str">
        <f>IF('Base de Données'!E199&lt;&gt;"",'Base de Données'!E199,"-")</f>
        <v>Nice</v>
      </c>
      <c r="F199" s="35" t="str">
        <f>IF('Base de Données'!F199&lt;&gt;"",'Base de Données'!F199,"-")</f>
        <v>pièce 110</v>
      </c>
      <c r="G199" s="35">
        <f>IF('Base de Données'!G199&lt;&gt;"",'Base de Données'!G199,"-")</f>
        <v>3057</v>
      </c>
      <c r="H199" s="35">
        <f>IF('Base de Données'!H199&lt;&gt;"",'Base de Données'!H199,"-")</f>
        <v>30098.2</v>
      </c>
      <c r="I199" s="35" t="str">
        <f>IF('Base de Données'!I199&lt;&gt;"",'Base de Données'!I199,"-")</f>
        <v>femme</v>
      </c>
      <c r="J199" s="35">
        <f>IF('Base de Données'!J199&lt;&gt;"",'Base de Données'!J199,"-")</f>
        <v>22608</v>
      </c>
      <c r="K199" s="35">
        <f>IF('Base de Données'!K199&lt;&gt;"",'Base de Données'!K199,"-")</f>
        <v>50</v>
      </c>
      <c r="L199" s="19" t="str">
        <f t="shared" si="21"/>
        <v>femme1-agent</v>
      </c>
      <c r="M199" s="19" t="str">
        <f t="shared" si="22"/>
        <v>femme1-agentNice</v>
      </c>
      <c r="N199" s="32" t="str">
        <f t="shared" si="23"/>
        <v>-</v>
      </c>
      <c r="O199" s="17">
        <f t="shared" si="24"/>
        <v>0</v>
      </c>
      <c r="P199" s="17">
        <f t="shared" si="25"/>
        <v>0</v>
      </c>
      <c r="Q199" s="17" t="str">
        <f t="shared" si="26"/>
        <v>-</v>
      </c>
      <c r="R199" s="19" t="str">
        <f t="shared" si="27"/>
        <v>femmeNice</v>
      </c>
    </row>
    <row r="200" spans="1:18" s="17" customFormat="1" x14ac:dyDescent="0.2">
      <c r="A200" s="35" t="str">
        <f>IF('Base de Données'!A200&lt;&gt;"",'Base de Données'!A200,"-")</f>
        <v>JCOM6077</v>
      </c>
      <c r="B200" s="35" t="str">
        <f>IF('Base de Données'!B200&lt;&gt;"",'Base de Données'!B200,"-")</f>
        <v>MESROBIAN</v>
      </c>
      <c r="C200" s="35" t="str">
        <f>IF('Base de Données'!C200&lt;&gt;"",'Base de Données'!C200,"-")</f>
        <v>Joël</v>
      </c>
      <c r="D200" s="35" t="str">
        <f>IF('Base de Données'!D200&lt;&gt;"",'Base de Données'!D200,"-")</f>
        <v>1-agent</v>
      </c>
      <c r="E200" s="35" t="str">
        <f>IF('Base de Données'!E200&lt;&gt;"",'Base de Données'!E200,"-")</f>
        <v>Nice</v>
      </c>
      <c r="F200" s="35" t="str">
        <f>IF('Base de Données'!F200&lt;&gt;"",'Base de Données'!F200,"-")</f>
        <v>pièce 12B</v>
      </c>
      <c r="G200" s="35">
        <f>IF('Base de Données'!G200&lt;&gt;"",'Base de Données'!G200,"-")</f>
        <v>3154</v>
      </c>
      <c r="H200" s="35">
        <f>IF('Base de Données'!H200&lt;&gt;"",'Base de Données'!H200,"-")</f>
        <v>26436.880000000001</v>
      </c>
      <c r="I200" s="35" t="str">
        <f>IF('Base de Données'!I200&lt;&gt;"",'Base de Données'!I200,"-")</f>
        <v>homme</v>
      </c>
      <c r="J200" s="35">
        <f>IF('Base de Données'!J200&lt;&gt;"",'Base de Données'!J200,"-")</f>
        <v>24113</v>
      </c>
      <c r="K200" s="35">
        <f>IF('Base de Données'!K200&lt;&gt;"",'Base de Données'!K200,"-")</f>
        <v>45</v>
      </c>
      <c r="L200" s="19" t="str">
        <f t="shared" si="21"/>
        <v>homme1-agent</v>
      </c>
      <c r="M200" s="19" t="str">
        <f t="shared" si="22"/>
        <v>homme1-agentNice</v>
      </c>
      <c r="N200" s="32" t="str">
        <f t="shared" si="23"/>
        <v>-</v>
      </c>
      <c r="O200" s="17">
        <f t="shared" si="24"/>
        <v>0</v>
      </c>
      <c r="P200" s="17">
        <f t="shared" si="25"/>
        <v>0</v>
      </c>
      <c r="Q200" s="17" t="str">
        <f t="shared" si="26"/>
        <v>-</v>
      </c>
      <c r="R200" s="19" t="str">
        <f t="shared" si="27"/>
        <v>hommeNice</v>
      </c>
    </row>
    <row r="201" spans="1:18" s="17" customFormat="1" x14ac:dyDescent="0.2">
      <c r="A201" s="35" t="str">
        <f>IF('Base de Données'!A201&lt;&gt;"",'Base de Données'!A201,"-")</f>
        <v>GEBM5671</v>
      </c>
      <c r="B201" s="35" t="str">
        <f>IF('Base de Données'!B201&lt;&gt;"",'Base de Données'!B201,"-")</f>
        <v>MIANET</v>
      </c>
      <c r="C201" s="35" t="str">
        <f>IF('Base de Données'!C201&lt;&gt;"",'Base de Données'!C201,"-")</f>
        <v>Georges</v>
      </c>
      <c r="D201" s="35" t="str">
        <f>IF('Base de Données'!D201&lt;&gt;"",'Base de Données'!D201,"-")</f>
        <v>4-cadre supérieur</v>
      </c>
      <c r="E201" s="35" t="str">
        <f>IF('Base de Données'!E201&lt;&gt;"",'Base de Données'!E201,"-")</f>
        <v>Nice</v>
      </c>
      <c r="F201" s="35" t="str">
        <f>IF('Base de Données'!F201&lt;&gt;"",'Base de Données'!F201,"-")</f>
        <v>pièce 83</v>
      </c>
      <c r="G201" s="35">
        <f>IF('Base de Données'!G201&lt;&gt;"",'Base de Données'!G201,"-")</f>
        <v>3110</v>
      </c>
      <c r="H201" s="35">
        <f>IF('Base de Données'!H201&lt;&gt;"",'Base de Données'!H201,"-")</f>
        <v>108277.95</v>
      </c>
      <c r="I201" s="35" t="str">
        <f>IF('Base de Données'!I201&lt;&gt;"",'Base de Données'!I201,"-")</f>
        <v>homme</v>
      </c>
      <c r="J201" s="35">
        <f>IF('Base de Données'!J201&lt;&gt;"",'Base de Données'!J201,"-")</f>
        <v>21298</v>
      </c>
      <c r="K201" s="35">
        <f>IF('Base de Données'!K201&lt;&gt;"",'Base de Données'!K201,"-")</f>
        <v>53</v>
      </c>
      <c r="L201" s="19" t="str">
        <f t="shared" si="21"/>
        <v>homme4-cadre supérieur</v>
      </c>
      <c r="M201" s="19" t="str">
        <f t="shared" si="22"/>
        <v>homme4-cadre supérieurNice</v>
      </c>
      <c r="N201" s="32">
        <f t="shared" si="23"/>
        <v>21298</v>
      </c>
      <c r="O201" s="17">
        <f t="shared" si="24"/>
        <v>0</v>
      </c>
      <c r="P201" s="17">
        <f t="shared" si="25"/>
        <v>0</v>
      </c>
      <c r="Q201" s="17">
        <f t="shared" si="26"/>
        <v>108277.95</v>
      </c>
      <c r="R201" s="19" t="str">
        <f t="shared" si="27"/>
        <v>hommeNice</v>
      </c>
    </row>
    <row r="202" spans="1:18" s="17" customFormat="1" x14ac:dyDescent="0.2">
      <c r="A202" s="35" t="str">
        <f>IF('Base de Données'!A202&lt;&gt;"",'Base de Données'!A202,"-")</f>
        <v>SCDM7716</v>
      </c>
      <c r="B202" s="35" t="str">
        <f>IF('Base de Données'!B202&lt;&gt;"",'Base de Données'!B202,"-")</f>
        <v>MICELI</v>
      </c>
      <c r="C202" s="35" t="str">
        <f>IF('Base de Données'!C202&lt;&gt;"",'Base de Données'!C202,"-")</f>
        <v>Stéphane</v>
      </c>
      <c r="D202" s="35" t="str">
        <f>IF('Base de Données'!D202&lt;&gt;"",'Base de Données'!D202,"-")</f>
        <v>3-cadre</v>
      </c>
      <c r="E202" s="35" t="str">
        <f>IF('Base de Données'!E202&lt;&gt;"",'Base de Données'!E202,"-")</f>
        <v>Paris</v>
      </c>
      <c r="F202" s="35" t="str">
        <f>IF('Base de Données'!F202&lt;&gt;"",'Base de Données'!F202,"-")</f>
        <v>pièce 69</v>
      </c>
      <c r="G202" s="35">
        <f>IF('Base de Données'!G202&lt;&gt;"",'Base de Données'!G202,"-")</f>
        <v>3588</v>
      </c>
      <c r="H202" s="35">
        <f>IF('Base de Données'!H202&lt;&gt;"",'Base de Données'!H202,"-")</f>
        <v>52617.75</v>
      </c>
      <c r="I202" s="35" t="str">
        <f>IF('Base de Données'!I202&lt;&gt;"",'Base de Données'!I202,"-")</f>
        <v>homme</v>
      </c>
      <c r="J202" s="35">
        <f>IF('Base de Données'!J202&lt;&gt;"",'Base de Données'!J202,"-")</f>
        <v>27901</v>
      </c>
      <c r="K202" s="35">
        <f>IF('Base de Données'!K202&lt;&gt;"",'Base de Données'!K202,"-")</f>
        <v>35</v>
      </c>
      <c r="L202" s="19" t="str">
        <f t="shared" si="21"/>
        <v>homme3-cadre</v>
      </c>
      <c r="M202" s="19" t="str">
        <f t="shared" si="22"/>
        <v>homme3-cadreParis</v>
      </c>
      <c r="N202" s="32" t="str">
        <f t="shared" si="23"/>
        <v>-</v>
      </c>
      <c r="O202" s="17">
        <f t="shared" si="24"/>
        <v>0</v>
      </c>
      <c r="P202" s="17">
        <f t="shared" si="25"/>
        <v>0</v>
      </c>
      <c r="Q202" s="17">
        <f t="shared" si="26"/>
        <v>52617.75</v>
      </c>
      <c r="R202" s="19" t="str">
        <f t="shared" si="27"/>
        <v>hommeParis</v>
      </c>
    </row>
    <row r="203" spans="1:18" s="17" customFormat="1" x14ac:dyDescent="0.2">
      <c r="A203" s="35" t="str">
        <f>IF('Base de Données'!A203&lt;&gt;"",'Base de Données'!A203,"-")</f>
        <v>PTVM6503</v>
      </c>
      <c r="B203" s="35" t="str">
        <f>IF('Base de Données'!B203&lt;&gt;"",'Base de Données'!B203,"-")</f>
        <v>MILLET</v>
      </c>
      <c r="C203" s="35" t="str">
        <f>IF('Base de Données'!C203&lt;&gt;"",'Base de Données'!C203,"-")</f>
        <v>Pasquale</v>
      </c>
      <c r="D203" s="35" t="str">
        <f>IF('Base de Données'!D203&lt;&gt;"",'Base de Données'!D203,"-")</f>
        <v>1-agent</v>
      </c>
      <c r="E203" s="35" t="str">
        <f>IF('Base de Données'!E203&lt;&gt;"",'Base de Données'!E203,"-")</f>
        <v>Paris</v>
      </c>
      <c r="F203" s="35" t="str">
        <f>IF('Base de Données'!F203&lt;&gt;"",'Base de Données'!F203,"-")</f>
        <v>pièce 50</v>
      </c>
      <c r="G203" s="35">
        <f>IF('Base de Données'!G203&lt;&gt;"",'Base de Données'!G203,"-")</f>
        <v>3618</v>
      </c>
      <c r="H203" s="35">
        <f>IF('Base de Données'!H203&lt;&gt;"",'Base de Données'!H203,"-")</f>
        <v>31571.119999999999</v>
      </c>
      <c r="I203" s="35" t="str">
        <f>IF('Base de Données'!I203&lt;&gt;"",'Base de Données'!I203,"-")</f>
        <v>homme</v>
      </c>
      <c r="J203" s="35">
        <f>IF('Base de Données'!J203&lt;&gt;"",'Base de Données'!J203,"-")</f>
        <v>25222</v>
      </c>
      <c r="K203" s="35">
        <f>IF('Base de Données'!K203&lt;&gt;"",'Base de Données'!K203,"-")</f>
        <v>42</v>
      </c>
      <c r="L203" s="19" t="str">
        <f t="shared" si="21"/>
        <v>homme1-agent</v>
      </c>
      <c r="M203" s="19" t="str">
        <f t="shared" si="22"/>
        <v>homme1-agentParis</v>
      </c>
      <c r="N203" s="32" t="str">
        <f t="shared" si="23"/>
        <v>-</v>
      </c>
      <c r="O203" s="17">
        <f t="shared" si="24"/>
        <v>0</v>
      </c>
      <c r="P203" s="17">
        <f t="shared" si="25"/>
        <v>0</v>
      </c>
      <c r="Q203" s="17" t="str">
        <f t="shared" si="26"/>
        <v>-</v>
      </c>
      <c r="R203" s="19" t="str">
        <f t="shared" si="27"/>
        <v>hommeParis</v>
      </c>
    </row>
    <row r="204" spans="1:18" s="17" customFormat="1" x14ac:dyDescent="0.2">
      <c r="A204" s="35" t="str">
        <f>IF('Base de Données'!A204&lt;&gt;"",'Base de Données'!A204,"-")</f>
        <v>LICM6642</v>
      </c>
      <c r="B204" s="35" t="str">
        <f>IF('Base de Données'!B204&lt;&gt;"",'Base de Données'!B204,"-")</f>
        <v>MOINARD</v>
      </c>
      <c r="C204" s="35" t="str">
        <f>IF('Base de Données'!C204&lt;&gt;"",'Base de Données'!C204,"-")</f>
        <v>Loïc</v>
      </c>
      <c r="D204" s="35" t="str">
        <f>IF('Base de Données'!D204&lt;&gt;"",'Base de Données'!D204,"-")</f>
        <v>1-agent</v>
      </c>
      <c r="E204" s="35" t="str">
        <f>IF('Base de Données'!E204&lt;&gt;"",'Base de Données'!E204,"-")</f>
        <v>Nice</v>
      </c>
      <c r="F204" s="35" t="str">
        <f>IF('Base de Données'!F204&lt;&gt;"",'Base de Données'!F204,"-")</f>
        <v>pièce 241</v>
      </c>
      <c r="G204" s="35">
        <f>IF('Base de Données'!G204&lt;&gt;"",'Base de Données'!G204,"-")</f>
        <v>3150</v>
      </c>
      <c r="H204" s="35">
        <f>IF('Base de Données'!H204&lt;&gt;"",'Base de Données'!H204,"-")</f>
        <v>31689.14</v>
      </c>
      <c r="I204" s="35" t="str">
        <f>IF('Base de Données'!I204&lt;&gt;"",'Base de Données'!I204,"-")</f>
        <v>homme</v>
      </c>
      <c r="J204" s="35">
        <f>IF('Base de Données'!J204&lt;&gt;"",'Base de Données'!J204,"-")</f>
        <v>25524</v>
      </c>
      <c r="K204" s="35">
        <f>IF('Base de Données'!K204&lt;&gt;"",'Base de Données'!K204,"-")</f>
        <v>42</v>
      </c>
      <c r="L204" s="19" t="str">
        <f t="shared" si="21"/>
        <v>homme1-agent</v>
      </c>
      <c r="M204" s="19" t="str">
        <f t="shared" si="22"/>
        <v>homme1-agentNice</v>
      </c>
      <c r="N204" s="32" t="str">
        <f t="shared" si="23"/>
        <v>-</v>
      </c>
      <c r="O204" s="17">
        <f t="shared" si="24"/>
        <v>0</v>
      </c>
      <c r="P204" s="17">
        <f t="shared" si="25"/>
        <v>0</v>
      </c>
      <c r="Q204" s="17" t="str">
        <f t="shared" si="26"/>
        <v>-</v>
      </c>
      <c r="R204" s="19" t="str">
        <f t="shared" si="27"/>
        <v>hommeNice</v>
      </c>
    </row>
    <row r="205" spans="1:18" s="17" customFormat="1" x14ac:dyDescent="0.2">
      <c r="A205" s="35" t="str">
        <f>IF('Base de Données'!A205&lt;&gt;"",'Base de Données'!A205,"-")</f>
        <v>JKGM6202</v>
      </c>
      <c r="B205" s="35" t="str">
        <f>IF('Base de Données'!B205&lt;&gt;"",'Base de Données'!B205,"-")</f>
        <v>MOITA</v>
      </c>
      <c r="C205" s="35" t="str">
        <f>IF('Base de Données'!C205&lt;&gt;"",'Base de Données'!C205,"-")</f>
        <v>Jeanne</v>
      </c>
      <c r="D205" s="35" t="str">
        <f>IF('Base de Données'!D205&lt;&gt;"",'Base de Données'!D205,"-")</f>
        <v>2-maitrise</v>
      </c>
      <c r="E205" s="35" t="str">
        <f>IF('Base de Données'!E205&lt;&gt;"",'Base de Données'!E205,"-")</f>
        <v>Nice</v>
      </c>
      <c r="F205" s="35" t="str">
        <f>IF('Base de Données'!F205&lt;&gt;"",'Base de Données'!F205,"-")</f>
        <v>pièce 222</v>
      </c>
      <c r="G205" s="35">
        <f>IF('Base de Données'!G205&lt;&gt;"",'Base de Données'!G205,"-")</f>
        <v>3626</v>
      </c>
      <c r="H205" s="35">
        <f>IF('Base de Données'!H205&lt;&gt;"",'Base de Données'!H205,"-")</f>
        <v>35457.879999999997</v>
      </c>
      <c r="I205" s="35" t="str">
        <f>IF('Base de Données'!I205&lt;&gt;"",'Base de Données'!I205,"-")</f>
        <v>femme</v>
      </c>
      <c r="J205" s="35">
        <f>IF('Base de Données'!J205&lt;&gt;"",'Base de Données'!J205,"-")</f>
        <v>24223</v>
      </c>
      <c r="K205" s="35">
        <f>IF('Base de Données'!K205&lt;&gt;"",'Base de Données'!K205,"-")</f>
        <v>45</v>
      </c>
      <c r="L205" s="19" t="str">
        <f t="shared" si="21"/>
        <v>femme2-maitrise</v>
      </c>
      <c r="M205" s="19" t="str">
        <f t="shared" si="22"/>
        <v>femme2-maitriseNice</v>
      </c>
      <c r="N205" s="32" t="str">
        <f t="shared" si="23"/>
        <v>-</v>
      </c>
      <c r="O205" s="17">
        <f t="shared" si="24"/>
        <v>0</v>
      </c>
      <c r="P205" s="17">
        <f t="shared" si="25"/>
        <v>0</v>
      </c>
      <c r="Q205" s="17">
        <f t="shared" si="26"/>
        <v>35457.879999999997</v>
      </c>
      <c r="R205" s="19" t="str">
        <f t="shared" si="27"/>
        <v>femmeNice</v>
      </c>
    </row>
    <row r="206" spans="1:18" s="17" customFormat="1" x14ac:dyDescent="0.2">
      <c r="A206" s="35" t="str">
        <f>IF('Base de Données'!A206&lt;&gt;"",'Base de Données'!A206,"-")</f>
        <v>HKLM6567</v>
      </c>
      <c r="B206" s="35" t="str">
        <f>IF('Base de Données'!B206&lt;&gt;"",'Base de Données'!B206,"-")</f>
        <v>MONTFORT</v>
      </c>
      <c r="C206" s="35" t="str">
        <f>IF('Base de Données'!C206&lt;&gt;"",'Base de Données'!C206,"-")</f>
        <v>Huong</v>
      </c>
      <c r="D206" s="35" t="str">
        <f>IF('Base de Données'!D206&lt;&gt;"",'Base de Données'!D206,"-")</f>
        <v>1-agent</v>
      </c>
      <c r="E206" s="35" t="str">
        <f>IF('Base de Données'!E206&lt;&gt;"",'Base de Données'!E206,"-")</f>
        <v>Nice</v>
      </c>
      <c r="F206" s="35" t="str">
        <f>IF('Base de Données'!F206&lt;&gt;"",'Base de Données'!F206,"-")</f>
        <v>pièce 251</v>
      </c>
      <c r="G206" s="35">
        <f>IF('Base de Données'!G206&lt;&gt;"",'Base de Données'!G206,"-")</f>
        <v>3584</v>
      </c>
      <c r="H206" s="35">
        <f>IF('Base de Données'!H206&lt;&gt;"",'Base de Données'!H206,"-")</f>
        <v>33397.01</v>
      </c>
      <c r="I206" s="35" t="str">
        <f>IF('Base de Données'!I206&lt;&gt;"",'Base de Données'!I206,"-")</f>
        <v>homme</v>
      </c>
      <c r="J206" s="35">
        <f>IF('Base de Données'!J206&lt;&gt;"",'Base de Données'!J206,"-")</f>
        <v>23573</v>
      </c>
      <c r="K206" s="35">
        <f>IF('Base de Données'!K206&lt;&gt;"",'Base de Données'!K206,"-")</f>
        <v>47</v>
      </c>
      <c r="L206" s="19" t="str">
        <f t="shared" si="21"/>
        <v>homme1-agent</v>
      </c>
      <c r="M206" s="19" t="str">
        <f t="shared" si="22"/>
        <v>homme1-agentNice</v>
      </c>
      <c r="N206" s="32" t="str">
        <f t="shared" si="23"/>
        <v>-</v>
      </c>
      <c r="O206" s="17">
        <f t="shared" si="24"/>
        <v>0</v>
      </c>
      <c r="P206" s="17">
        <f t="shared" si="25"/>
        <v>0</v>
      </c>
      <c r="Q206" s="17" t="str">
        <f t="shared" si="26"/>
        <v>-</v>
      </c>
      <c r="R206" s="19" t="str">
        <f t="shared" si="27"/>
        <v>hommeNice</v>
      </c>
    </row>
    <row r="207" spans="1:18" s="17" customFormat="1" x14ac:dyDescent="0.2">
      <c r="A207" s="35" t="str">
        <f>IF('Base de Données'!A207&lt;&gt;"",'Base de Données'!A207,"-")</f>
        <v>GQEN4203</v>
      </c>
      <c r="B207" s="35" t="str">
        <f>IF('Base de Données'!B207&lt;&gt;"",'Base de Données'!B207,"-")</f>
        <v>NAIMI</v>
      </c>
      <c r="C207" s="35" t="str">
        <f>IF('Base de Données'!C207&lt;&gt;"",'Base de Données'!C207,"-")</f>
        <v>Georgette</v>
      </c>
      <c r="D207" s="35" t="str">
        <f>IF('Base de Données'!D207&lt;&gt;"",'Base de Données'!D207,"-")</f>
        <v>2-maitrise</v>
      </c>
      <c r="E207" s="35" t="str">
        <f>IF('Base de Données'!E207&lt;&gt;"",'Base de Données'!E207,"-")</f>
        <v>Nice</v>
      </c>
      <c r="F207" s="35" t="str">
        <f>IF('Base de Données'!F207&lt;&gt;"",'Base de Données'!F207,"-")</f>
        <v>pièce 14</v>
      </c>
      <c r="G207" s="35">
        <f>IF('Base de Données'!G207&lt;&gt;"",'Base de Données'!G207,"-")</f>
        <v>3644</v>
      </c>
      <c r="H207" s="35">
        <f>IF('Base de Données'!H207&lt;&gt;"",'Base de Données'!H207,"-")</f>
        <v>28293.8</v>
      </c>
      <c r="I207" s="35" t="str">
        <f>IF('Base de Données'!I207&lt;&gt;"",'Base de Données'!I207,"-")</f>
        <v>femme</v>
      </c>
      <c r="J207" s="35">
        <f>IF('Base de Données'!J207&lt;&gt;"",'Base de Données'!J207,"-")</f>
        <v>18239</v>
      </c>
      <c r="K207" s="35">
        <f>IF('Base de Données'!K207&lt;&gt;"",'Base de Données'!K207,"-")</f>
        <v>62</v>
      </c>
      <c r="L207" s="19" t="str">
        <f t="shared" si="21"/>
        <v>femme2-maitrise</v>
      </c>
      <c r="M207" s="19" t="str">
        <f t="shared" si="22"/>
        <v>femme2-maitriseNice</v>
      </c>
      <c r="N207" s="32" t="str">
        <f t="shared" si="23"/>
        <v>-</v>
      </c>
      <c r="O207" s="17">
        <f t="shared" si="24"/>
        <v>0</v>
      </c>
      <c r="P207" s="17">
        <f t="shared" si="25"/>
        <v>0</v>
      </c>
      <c r="Q207" s="17">
        <f t="shared" si="26"/>
        <v>28293.8</v>
      </c>
      <c r="R207" s="19" t="str">
        <f t="shared" si="27"/>
        <v>femmeNice</v>
      </c>
    </row>
    <row r="208" spans="1:18" s="17" customFormat="1" x14ac:dyDescent="0.2">
      <c r="A208" s="35" t="str">
        <f>IF('Base de Données'!A208&lt;&gt;"",'Base de Données'!A208,"-")</f>
        <v>JETN8605</v>
      </c>
      <c r="B208" s="35" t="str">
        <f>IF('Base de Données'!B208&lt;&gt;"",'Base de Données'!B208,"-")</f>
        <v>NICOLLE</v>
      </c>
      <c r="C208" s="35" t="str">
        <f>IF('Base de Données'!C208&lt;&gt;"",'Base de Données'!C208,"-")</f>
        <v>Juliette</v>
      </c>
      <c r="D208" s="35" t="str">
        <f>IF('Base de Données'!D208&lt;&gt;"",'Base de Données'!D208,"-")</f>
        <v>1-agent</v>
      </c>
      <c r="E208" s="35" t="str">
        <f>IF('Base de Données'!E208&lt;&gt;"",'Base de Données'!E208,"-")</f>
        <v>Nice</v>
      </c>
      <c r="F208" s="35" t="str">
        <f>IF('Base de Données'!F208&lt;&gt;"",'Base de Données'!F208,"-")</f>
        <v>pièce 64</v>
      </c>
      <c r="G208" s="35">
        <f>IF('Base de Données'!G208&lt;&gt;"",'Base de Données'!G208,"-")</f>
        <v>3032</v>
      </c>
      <c r="H208" s="35">
        <f>IF('Base de Données'!H208&lt;&gt;"",'Base de Données'!H208,"-")</f>
        <v>20899.439999999999</v>
      </c>
      <c r="I208" s="35" t="str">
        <f>IF('Base de Données'!I208&lt;&gt;"",'Base de Données'!I208,"-")</f>
        <v>femme</v>
      </c>
      <c r="J208" s="35">
        <f>IF('Base de Données'!J208&lt;&gt;"",'Base de Données'!J208,"-")</f>
        <v>32610</v>
      </c>
      <c r="K208" s="35">
        <f>IF('Base de Données'!K208&lt;&gt;"",'Base de Données'!K208,"-")</f>
        <v>22</v>
      </c>
      <c r="L208" s="19" t="str">
        <f t="shared" si="21"/>
        <v>femme1-agent</v>
      </c>
      <c r="M208" s="19" t="str">
        <f t="shared" si="22"/>
        <v>femme1-agentNice</v>
      </c>
      <c r="N208" s="32" t="str">
        <f t="shared" si="23"/>
        <v>-</v>
      </c>
      <c r="O208" s="17">
        <f t="shared" si="24"/>
        <v>0</v>
      </c>
      <c r="P208" s="17">
        <f t="shared" si="25"/>
        <v>1</v>
      </c>
      <c r="Q208" s="17" t="str">
        <f t="shared" si="26"/>
        <v>-</v>
      </c>
      <c r="R208" s="19" t="str">
        <f t="shared" si="27"/>
        <v>femmeNice</v>
      </c>
    </row>
    <row r="209" spans="1:18" s="17" customFormat="1" x14ac:dyDescent="0.2">
      <c r="A209" s="35" t="str">
        <f>IF('Base de Données'!A209&lt;&gt;"",'Base de Données'!A209,"-")</f>
        <v>RHKO6550</v>
      </c>
      <c r="B209" s="35" t="str">
        <f>IF('Base de Données'!B209&lt;&gt;"",'Base de Données'!B209,"-")</f>
        <v>OBEL</v>
      </c>
      <c r="C209" s="35" t="str">
        <f>IF('Base de Données'!C209&lt;&gt;"",'Base de Données'!C209,"-")</f>
        <v>Rolande</v>
      </c>
      <c r="D209" s="35" t="str">
        <f>IF('Base de Données'!D209&lt;&gt;"",'Base de Données'!D209,"-")</f>
        <v>1-agent</v>
      </c>
      <c r="E209" s="35" t="str">
        <f>IF('Base de Données'!E209&lt;&gt;"",'Base de Données'!E209,"-")</f>
        <v>Paris</v>
      </c>
      <c r="F209" s="35" t="str">
        <f>IF('Base de Données'!F209&lt;&gt;"",'Base de Données'!F209,"-")</f>
        <v>pièce 222</v>
      </c>
      <c r="G209" s="35">
        <f>IF('Base de Données'!G209&lt;&gt;"",'Base de Données'!G209,"-")</f>
        <v>3723</v>
      </c>
      <c r="H209" s="35">
        <f>IF('Base de Données'!H209&lt;&gt;"",'Base de Données'!H209,"-")</f>
        <v>23270.99</v>
      </c>
      <c r="I209" s="35" t="str">
        <f>IF('Base de Données'!I209&lt;&gt;"",'Base de Données'!I209,"-")</f>
        <v>femme</v>
      </c>
      <c r="J209" s="35">
        <f>IF('Base de Données'!J209&lt;&gt;"",'Base de Données'!J209,"-")</f>
        <v>25050</v>
      </c>
      <c r="K209" s="35">
        <f>IF('Base de Données'!K209&lt;&gt;"",'Base de Données'!K209,"-")</f>
        <v>43</v>
      </c>
      <c r="L209" s="19" t="str">
        <f t="shared" si="21"/>
        <v>femme1-agent</v>
      </c>
      <c r="M209" s="19" t="str">
        <f t="shared" si="22"/>
        <v>femme1-agentParis</v>
      </c>
      <c r="N209" s="32" t="str">
        <f t="shared" si="23"/>
        <v>-</v>
      </c>
      <c r="O209" s="17">
        <f t="shared" si="24"/>
        <v>0</v>
      </c>
      <c r="P209" s="17">
        <f t="shared" si="25"/>
        <v>1</v>
      </c>
      <c r="Q209" s="17" t="str">
        <f t="shared" si="26"/>
        <v>-</v>
      </c>
      <c r="R209" s="19" t="str">
        <f t="shared" si="27"/>
        <v>femmeParis</v>
      </c>
    </row>
    <row r="210" spans="1:18" s="17" customFormat="1" x14ac:dyDescent="0.2">
      <c r="A210" s="35" t="str">
        <f>IF('Base de Données'!A210&lt;&gt;"",'Base de Données'!A210,"-")</f>
        <v>MQWO6676</v>
      </c>
      <c r="B210" s="35" t="str">
        <f>IF('Base de Données'!B210&lt;&gt;"",'Base de Données'!B210,"-")</f>
        <v>OCLOO</v>
      </c>
      <c r="C210" s="35" t="str">
        <f>IF('Base de Données'!C210&lt;&gt;"",'Base de Données'!C210,"-")</f>
        <v>Martine</v>
      </c>
      <c r="D210" s="35" t="str">
        <f>IF('Base de Données'!D210&lt;&gt;"",'Base de Données'!D210,"-")</f>
        <v>1-agent</v>
      </c>
      <c r="E210" s="35" t="str">
        <f>IF('Base de Données'!E210&lt;&gt;"",'Base de Données'!E210,"-")</f>
        <v>Paris</v>
      </c>
      <c r="F210" s="35" t="str">
        <f>IF('Base de Données'!F210&lt;&gt;"",'Base de Données'!F210,"-")</f>
        <v>pièce 97</v>
      </c>
      <c r="G210" s="35">
        <f>IF('Base de Données'!G210&lt;&gt;"",'Base de Données'!G210,"-")</f>
        <v>3067</v>
      </c>
      <c r="H210" s="35">
        <f>IF('Base de Données'!H210&lt;&gt;"",'Base de Données'!H210,"-")</f>
        <v>24030.84</v>
      </c>
      <c r="I210" s="35" t="str">
        <f>IF('Base de Données'!I210&lt;&gt;"",'Base de Données'!I210,"-")</f>
        <v>femme</v>
      </c>
      <c r="J210" s="35">
        <f>IF('Base de Données'!J210&lt;&gt;"",'Base de Données'!J210,"-")</f>
        <v>24203</v>
      </c>
      <c r="K210" s="35">
        <f>IF('Base de Données'!K210&lt;&gt;"",'Base de Données'!K210,"-")</f>
        <v>45</v>
      </c>
      <c r="L210" s="19" t="str">
        <f t="shared" si="21"/>
        <v>femme1-agent</v>
      </c>
      <c r="M210" s="19" t="str">
        <f t="shared" si="22"/>
        <v>femme1-agentParis</v>
      </c>
      <c r="N210" s="32" t="str">
        <f t="shared" si="23"/>
        <v>-</v>
      </c>
      <c r="O210" s="17">
        <f t="shared" si="24"/>
        <v>0</v>
      </c>
      <c r="P210" s="17">
        <f t="shared" si="25"/>
        <v>1</v>
      </c>
      <c r="Q210" s="17" t="str">
        <f t="shared" si="26"/>
        <v>-</v>
      </c>
      <c r="R210" s="19" t="str">
        <f t="shared" si="27"/>
        <v>femmeParis</v>
      </c>
    </row>
    <row r="211" spans="1:18" s="17" customFormat="1" x14ac:dyDescent="0.2">
      <c r="A211" s="35" t="str">
        <f>IF('Base de Données'!A211&lt;&gt;"",'Base de Données'!A211,"-")</f>
        <v>DOSO6011</v>
      </c>
      <c r="B211" s="35" t="str">
        <f>IF('Base de Données'!B211&lt;&gt;"",'Base de Données'!B211,"-")</f>
        <v>ONG</v>
      </c>
      <c r="C211" s="35" t="str">
        <f>IF('Base de Données'!C211&lt;&gt;"",'Base de Données'!C211,"-")</f>
        <v>Daniel</v>
      </c>
      <c r="D211" s="35" t="str">
        <f>IF('Base de Données'!D211&lt;&gt;"",'Base de Données'!D211,"-")</f>
        <v>4-cadre supérieur</v>
      </c>
      <c r="E211" s="35" t="str">
        <f>IF('Base de Données'!E211&lt;&gt;"",'Base de Données'!E211,"-")</f>
        <v>Nice</v>
      </c>
      <c r="F211" s="35" t="str">
        <f>IF('Base de Données'!F211&lt;&gt;"",'Base de Données'!F211,"-")</f>
        <v>pièce 90</v>
      </c>
      <c r="G211" s="35">
        <f>IF('Base de Données'!G211&lt;&gt;"",'Base de Données'!G211,"-")</f>
        <v>3764</v>
      </c>
      <c r="H211" s="35">
        <f>IF('Base de Données'!H211&lt;&gt;"",'Base de Données'!H211,"-")</f>
        <v>84079.039999999994</v>
      </c>
      <c r="I211" s="35" t="str">
        <f>IF('Base de Données'!I211&lt;&gt;"",'Base de Données'!I211,"-")</f>
        <v>homme</v>
      </c>
      <c r="J211" s="35">
        <f>IF('Base de Données'!J211&lt;&gt;"",'Base de Données'!J211,"-")</f>
        <v>24573</v>
      </c>
      <c r="K211" s="35">
        <f>IF('Base de Données'!K211&lt;&gt;"",'Base de Données'!K211,"-")</f>
        <v>44</v>
      </c>
      <c r="L211" s="19" t="str">
        <f t="shared" si="21"/>
        <v>homme4-cadre supérieur</v>
      </c>
      <c r="M211" s="19" t="str">
        <f t="shared" si="22"/>
        <v>homme4-cadre supérieurNice</v>
      </c>
      <c r="N211" s="32">
        <f t="shared" si="23"/>
        <v>24573</v>
      </c>
      <c r="O211" s="17">
        <f t="shared" si="24"/>
        <v>0</v>
      </c>
      <c r="P211" s="17">
        <f t="shared" si="25"/>
        <v>0</v>
      </c>
      <c r="Q211" s="17">
        <f t="shared" si="26"/>
        <v>84079.039999999994</v>
      </c>
      <c r="R211" s="19" t="str">
        <f t="shared" si="27"/>
        <v>hommeNice</v>
      </c>
    </row>
    <row r="212" spans="1:18" s="17" customFormat="1" x14ac:dyDescent="0.2">
      <c r="A212" s="35" t="str">
        <f>IF('Base de Données'!A212&lt;&gt;"",'Base de Données'!A212,"-")</f>
        <v>MJMO6224</v>
      </c>
      <c r="B212" s="35" t="str">
        <f>IF('Base de Données'!B212&lt;&gt;"",'Base de Données'!B212,"-")</f>
        <v>OTTOLAVA</v>
      </c>
      <c r="C212" s="35" t="str">
        <f>IF('Base de Données'!C212&lt;&gt;"",'Base de Données'!C212,"-")</f>
        <v>Martine</v>
      </c>
      <c r="D212" s="35" t="str">
        <f>IF('Base de Données'!D212&lt;&gt;"",'Base de Données'!D212,"-")</f>
        <v>1-agent</v>
      </c>
      <c r="E212" s="35" t="str">
        <f>IF('Base de Données'!E212&lt;&gt;"",'Base de Données'!E212,"-")</f>
        <v>Nice</v>
      </c>
      <c r="F212" s="35" t="str">
        <f>IF('Base de Données'!F212&lt;&gt;"",'Base de Données'!F212,"-")</f>
        <v>pièce 97</v>
      </c>
      <c r="G212" s="35">
        <f>IF('Base de Données'!G212&lt;&gt;"",'Base de Données'!G212,"-")</f>
        <v>3637</v>
      </c>
      <c r="H212" s="35">
        <f>IF('Base de Données'!H212&lt;&gt;"",'Base de Données'!H212,"-")</f>
        <v>23901.25</v>
      </c>
      <c r="I212" s="35" t="str">
        <f>IF('Base de Données'!I212&lt;&gt;"",'Base de Données'!I212,"-")</f>
        <v>femme</v>
      </c>
      <c r="J212" s="35">
        <f>IF('Base de Données'!J212&lt;&gt;"",'Base de Données'!J212,"-")</f>
        <v>24394</v>
      </c>
      <c r="K212" s="35">
        <f>IF('Base de Données'!K212&lt;&gt;"",'Base de Données'!K212,"-")</f>
        <v>45</v>
      </c>
      <c r="L212" s="19" t="str">
        <f t="shared" si="21"/>
        <v>femme1-agent</v>
      </c>
      <c r="M212" s="19" t="str">
        <f t="shared" si="22"/>
        <v>femme1-agentNice</v>
      </c>
      <c r="N212" s="32" t="str">
        <f t="shared" si="23"/>
        <v>-</v>
      </c>
      <c r="O212" s="17">
        <f t="shared" si="24"/>
        <v>0</v>
      </c>
      <c r="P212" s="17">
        <f t="shared" si="25"/>
        <v>1</v>
      </c>
      <c r="Q212" s="17" t="str">
        <f t="shared" si="26"/>
        <v>-</v>
      </c>
      <c r="R212" s="19" t="str">
        <f t="shared" si="27"/>
        <v>femmeNice</v>
      </c>
    </row>
    <row r="213" spans="1:18" s="17" customFormat="1" x14ac:dyDescent="0.2">
      <c r="A213" s="35" t="str">
        <f>IF('Base de Données'!A213&lt;&gt;"",'Base de Données'!A213,"-")</f>
        <v>NFDP8421</v>
      </c>
      <c r="B213" s="35" t="str">
        <f>IF('Base de Données'!B213&lt;&gt;"",'Base de Données'!B213,"-")</f>
        <v>PARINET</v>
      </c>
      <c r="C213" s="35" t="str">
        <f>IF('Base de Données'!C213&lt;&gt;"",'Base de Données'!C213,"-")</f>
        <v>Nicolas</v>
      </c>
      <c r="D213" s="35" t="str">
        <f>IF('Base de Données'!D213&lt;&gt;"",'Base de Données'!D213,"-")</f>
        <v>1-agent</v>
      </c>
      <c r="E213" s="35" t="str">
        <f>IF('Base de Données'!E213&lt;&gt;"",'Base de Données'!E213,"-")</f>
        <v>Nice</v>
      </c>
      <c r="F213" s="35" t="str">
        <f>IF('Base de Données'!F213&lt;&gt;"",'Base de Données'!F213,"-")</f>
        <v>pièce 109</v>
      </c>
      <c r="G213" s="35">
        <f>IF('Base de Données'!G213&lt;&gt;"",'Base de Données'!G213,"-")</f>
        <v>3881</v>
      </c>
      <c r="H213" s="35">
        <f>IF('Base de Données'!H213&lt;&gt;"",'Base de Données'!H213,"-")</f>
        <v>24493.599999999999</v>
      </c>
      <c r="I213" s="35" t="str">
        <f>IF('Base de Données'!I213&lt;&gt;"",'Base de Données'!I213,"-")</f>
        <v>homme</v>
      </c>
      <c r="J213" s="35">
        <f>IF('Base de Données'!J213&lt;&gt;"",'Base de Données'!J213,"-")</f>
        <v>30687</v>
      </c>
      <c r="K213" s="35">
        <f>IF('Base de Données'!K213&lt;&gt;"",'Base de Données'!K213,"-")</f>
        <v>27</v>
      </c>
      <c r="L213" s="19" t="str">
        <f t="shared" si="21"/>
        <v>homme1-agent</v>
      </c>
      <c r="M213" s="19" t="str">
        <f t="shared" si="22"/>
        <v>homme1-agentNice</v>
      </c>
      <c r="N213" s="32" t="str">
        <f t="shared" si="23"/>
        <v>-</v>
      </c>
      <c r="O213" s="17">
        <f t="shared" si="24"/>
        <v>0</v>
      </c>
      <c r="P213" s="17">
        <f t="shared" si="25"/>
        <v>1</v>
      </c>
      <c r="Q213" s="17" t="str">
        <f t="shared" si="26"/>
        <v>-</v>
      </c>
      <c r="R213" s="19" t="str">
        <f t="shared" si="27"/>
        <v>hommeNice</v>
      </c>
    </row>
    <row r="214" spans="1:18" s="17" customFormat="1" x14ac:dyDescent="0.2">
      <c r="A214" s="35" t="str">
        <f>IF('Base de Données'!A214&lt;&gt;"",'Base de Données'!A214,"-")</f>
        <v>RQGP7633</v>
      </c>
      <c r="B214" s="35" t="str">
        <f>IF('Base de Données'!B214&lt;&gt;"",'Base de Données'!B214,"-")</f>
        <v>PARTOUCHE</v>
      </c>
      <c r="C214" s="35" t="str">
        <f>IF('Base de Données'!C214&lt;&gt;"",'Base de Données'!C214,"-")</f>
        <v>Robert</v>
      </c>
      <c r="D214" s="35" t="str">
        <f>IF('Base de Données'!D214&lt;&gt;"",'Base de Données'!D214,"-")</f>
        <v>3-cadre</v>
      </c>
      <c r="E214" s="35" t="str">
        <f>IF('Base de Données'!E214&lt;&gt;"",'Base de Données'!E214,"-")</f>
        <v>Paris</v>
      </c>
      <c r="F214" s="35" t="str">
        <f>IF('Base de Données'!F214&lt;&gt;"",'Base de Données'!F214,"-")</f>
        <v>pièce 95</v>
      </c>
      <c r="G214" s="35">
        <f>IF('Base de Données'!G214&lt;&gt;"",'Base de Données'!G214,"-")</f>
        <v>3670</v>
      </c>
      <c r="H214" s="35">
        <f>IF('Base de Données'!H214&lt;&gt;"",'Base de Données'!H214,"-")</f>
        <v>54565.59</v>
      </c>
      <c r="I214" s="35" t="str">
        <f>IF('Base de Données'!I214&lt;&gt;"",'Base de Données'!I214,"-")</f>
        <v>homme</v>
      </c>
      <c r="J214" s="35">
        <f>IF('Base de Données'!J214&lt;&gt;"",'Base de Données'!J214,"-")</f>
        <v>28202</v>
      </c>
      <c r="K214" s="35">
        <f>IF('Base de Données'!K214&lt;&gt;"",'Base de Données'!K214,"-")</f>
        <v>34</v>
      </c>
      <c r="L214" s="19" t="str">
        <f t="shared" si="21"/>
        <v>homme3-cadre</v>
      </c>
      <c r="M214" s="19" t="str">
        <f t="shared" si="22"/>
        <v>homme3-cadreParis</v>
      </c>
      <c r="N214" s="32" t="str">
        <f t="shared" si="23"/>
        <v>-</v>
      </c>
      <c r="O214" s="17">
        <f t="shared" si="24"/>
        <v>0</v>
      </c>
      <c r="P214" s="17">
        <f t="shared" si="25"/>
        <v>0</v>
      </c>
      <c r="Q214" s="17">
        <f t="shared" si="26"/>
        <v>54565.59</v>
      </c>
      <c r="R214" s="19" t="str">
        <f t="shared" si="27"/>
        <v>hommeParis</v>
      </c>
    </row>
    <row r="215" spans="1:18" s="17" customFormat="1" x14ac:dyDescent="0.2">
      <c r="A215" s="35" t="str">
        <f>IF('Base de Données'!A215&lt;&gt;"",'Base de Données'!A215,"-")</f>
        <v>ADRP6612</v>
      </c>
      <c r="B215" s="35" t="str">
        <f>IF('Base de Données'!B215&lt;&gt;"",'Base de Données'!B215,"-")</f>
        <v>PAVARD</v>
      </c>
      <c r="C215" s="35" t="str">
        <f>IF('Base de Données'!C215&lt;&gt;"",'Base de Données'!C215,"-")</f>
        <v>Annie</v>
      </c>
      <c r="D215" s="35" t="str">
        <f>IF('Base de Données'!D215&lt;&gt;"",'Base de Données'!D215,"-")</f>
        <v>1-agent</v>
      </c>
      <c r="E215" s="35" t="str">
        <f>IF('Base de Données'!E215&lt;&gt;"",'Base de Données'!E215,"-")</f>
        <v>Nice</v>
      </c>
      <c r="F215" s="35" t="str">
        <f>IF('Base de Données'!F215&lt;&gt;"",'Base de Données'!F215,"-")</f>
        <v>pièce 78</v>
      </c>
      <c r="G215" s="35">
        <f>IF('Base de Données'!G215&lt;&gt;"",'Base de Données'!G215,"-")</f>
        <v>3073</v>
      </c>
      <c r="H215" s="35">
        <f>IF('Base de Données'!H215&lt;&gt;"",'Base de Données'!H215,"-")</f>
        <v>19708.91</v>
      </c>
      <c r="I215" s="35" t="str">
        <f>IF('Base de Données'!I215&lt;&gt;"",'Base de Données'!I215,"-")</f>
        <v>femme</v>
      </c>
      <c r="J215" s="35">
        <f>IF('Base de Données'!J215&lt;&gt;"",'Base de Données'!J215,"-")</f>
        <v>26332</v>
      </c>
      <c r="K215" s="35">
        <f>IF('Base de Données'!K215&lt;&gt;"",'Base de Données'!K215,"-")</f>
        <v>39</v>
      </c>
      <c r="L215" s="19" t="str">
        <f t="shared" si="21"/>
        <v>femme1-agent</v>
      </c>
      <c r="M215" s="19" t="str">
        <f t="shared" si="22"/>
        <v>femme1-agentNice</v>
      </c>
      <c r="N215" s="32" t="str">
        <f t="shared" si="23"/>
        <v>-</v>
      </c>
      <c r="O215" s="17">
        <f t="shared" si="24"/>
        <v>0</v>
      </c>
      <c r="P215" s="17">
        <f t="shared" si="25"/>
        <v>0</v>
      </c>
      <c r="Q215" s="17" t="str">
        <f t="shared" si="26"/>
        <v>-</v>
      </c>
      <c r="R215" s="19" t="str">
        <f t="shared" si="27"/>
        <v>femmeNice</v>
      </c>
    </row>
    <row r="216" spans="1:18" s="17" customFormat="1" x14ac:dyDescent="0.2">
      <c r="A216" s="35" t="str">
        <f>IF('Base de Données'!A216&lt;&gt;"",'Base de Données'!A216,"-")</f>
        <v>FABP6222</v>
      </c>
      <c r="B216" s="35" t="str">
        <f>IF('Base de Données'!B216&lt;&gt;"",'Base de Données'!B216,"-")</f>
        <v>PEDRO</v>
      </c>
      <c r="C216" s="35" t="str">
        <f>IF('Base de Données'!C216&lt;&gt;"",'Base de Données'!C216,"-")</f>
        <v>Francis</v>
      </c>
      <c r="D216" s="35" t="str">
        <f>IF('Base de Données'!D216&lt;&gt;"",'Base de Données'!D216,"-")</f>
        <v>1-agent</v>
      </c>
      <c r="E216" s="35" t="str">
        <f>IF('Base de Données'!E216&lt;&gt;"",'Base de Données'!E216,"-")</f>
        <v>Nice</v>
      </c>
      <c r="F216" s="35" t="str">
        <f>IF('Base de Données'!F216&lt;&gt;"",'Base de Données'!F216,"-")</f>
        <v>pièce 253</v>
      </c>
      <c r="G216" s="35">
        <f>IF('Base de Données'!G216&lt;&gt;"",'Base de Données'!G216,"-")</f>
        <v>3630</v>
      </c>
      <c r="H216" s="35">
        <f>IF('Base de Données'!H216&lt;&gt;"",'Base de Données'!H216,"-")</f>
        <v>27376.97</v>
      </c>
      <c r="I216" s="35" t="str">
        <f>IF('Base de Données'!I216&lt;&gt;"",'Base de Données'!I216,"-")</f>
        <v>homme</v>
      </c>
      <c r="J216" s="35">
        <f>IF('Base de Données'!J216&lt;&gt;"",'Base de Données'!J216,"-")</f>
        <v>24384</v>
      </c>
      <c r="K216" s="35">
        <f>IF('Base de Données'!K216&lt;&gt;"",'Base de Données'!K216,"-")</f>
        <v>45</v>
      </c>
      <c r="L216" s="19" t="str">
        <f t="shared" si="21"/>
        <v>homme1-agent</v>
      </c>
      <c r="M216" s="19" t="str">
        <f t="shared" si="22"/>
        <v>homme1-agentNice</v>
      </c>
      <c r="N216" s="32" t="str">
        <f t="shared" si="23"/>
        <v>-</v>
      </c>
      <c r="O216" s="17">
        <f t="shared" si="24"/>
        <v>0</v>
      </c>
      <c r="P216" s="17">
        <f t="shared" si="25"/>
        <v>0</v>
      </c>
      <c r="Q216" s="17" t="str">
        <f t="shared" si="26"/>
        <v>-</v>
      </c>
      <c r="R216" s="19" t="str">
        <f t="shared" si="27"/>
        <v>hommeNice</v>
      </c>
    </row>
    <row r="217" spans="1:18" s="17" customFormat="1" x14ac:dyDescent="0.2">
      <c r="A217" s="35" t="str">
        <f>IF('Base de Données'!A217&lt;&gt;"",'Base de Données'!A217,"-")</f>
        <v>ITVP6223</v>
      </c>
      <c r="B217" s="35" t="str">
        <f>IF('Base de Données'!B217&lt;&gt;"",'Base de Données'!B217,"-")</f>
        <v>PENALVA</v>
      </c>
      <c r="C217" s="35" t="str">
        <f>IF('Base de Données'!C217&lt;&gt;"",'Base de Données'!C217,"-")</f>
        <v>Isabelle</v>
      </c>
      <c r="D217" s="35" t="str">
        <f>IF('Base de Données'!D217&lt;&gt;"",'Base de Données'!D217,"-")</f>
        <v>1-agent</v>
      </c>
      <c r="E217" s="35" t="str">
        <f>IF('Base de Données'!E217&lt;&gt;"",'Base de Données'!E217,"-")</f>
        <v>Nice</v>
      </c>
      <c r="F217" s="35" t="str">
        <f>IF('Base de Données'!F217&lt;&gt;"",'Base de Données'!F217,"-")</f>
        <v>pièce 83</v>
      </c>
      <c r="G217" s="35">
        <f>IF('Base de Données'!G217&lt;&gt;"",'Base de Données'!G217,"-")</f>
        <v>3413</v>
      </c>
      <c r="H217" s="35">
        <f>IF('Base de Données'!H217&lt;&gt;"",'Base de Données'!H217,"-")</f>
        <v>25030.02</v>
      </c>
      <c r="I217" s="35" t="str">
        <f>IF('Base de Données'!I217&lt;&gt;"",'Base de Données'!I217,"-")</f>
        <v>femme</v>
      </c>
      <c r="J217" s="35">
        <f>IF('Base de Données'!J217&lt;&gt;"",'Base de Données'!J217,"-")</f>
        <v>26083</v>
      </c>
      <c r="K217" s="35">
        <f>IF('Base de Données'!K217&lt;&gt;"",'Base de Données'!K217,"-")</f>
        <v>40</v>
      </c>
      <c r="L217" s="19" t="str">
        <f t="shared" si="21"/>
        <v>femme1-agent</v>
      </c>
      <c r="M217" s="19" t="str">
        <f t="shared" si="22"/>
        <v>femme1-agentNice</v>
      </c>
      <c r="N217" s="32" t="str">
        <f t="shared" si="23"/>
        <v>-</v>
      </c>
      <c r="O217" s="17">
        <f t="shared" si="24"/>
        <v>0</v>
      </c>
      <c r="P217" s="17">
        <f t="shared" si="25"/>
        <v>0</v>
      </c>
      <c r="Q217" s="17" t="str">
        <f t="shared" si="26"/>
        <v>-</v>
      </c>
      <c r="R217" s="19" t="str">
        <f t="shared" si="27"/>
        <v>femmeNice</v>
      </c>
    </row>
    <row r="218" spans="1:18" s="17" customFormat="1" x14ac:dyDescent="0.2">
      <c r="A218" s="35" t="str">
        <f>IF('Base de Données'!A218&lt;&gt;"",'Base de Données'!A218,"-")</f>
        <v>PYTP6460</v>
      </c>
      <c r="B218" s="35" t="str">
        <f>IF('Base de Données'!B218&lt;&gt;"",'Base de Données'!B218,"-")</f>
        <v>PERFETTO</v>
      </c>
      <c r="C218" s="35" t="str">
        <f>IF('Base de Données'!C218&lt;&gt;"",'Base de Données'!C218,"-")</f>
        <v>Pascal</v>
      </c>
      <c r="D218" s="35" t="str">
        <f>IF('Base de Données'!D218&lt;&gt;"",'Base de Données'!D218,"-")</f>
        <v>3-cadre</v>
      </c>
      <c r="E218" s="35" t="str">
        <f>IF('Base de Données'!E218&lt;&gt;"",'Base de Données'!E218,"-")</f>
        <v>Paris</v>
      </c>
      <c r="F218" s="35" t="str">
        <f>IF('Base de Données'!F218&lt;&gt;"",'Base de Données'!F218,"-")</f>
        <v>pièce 83</v>
      </c>
      <c r="G218" s="35">
        <f>IF('Base de Données'!G218&lt;&gt;"",'Base de Données'!G218,"-")</f>
        <v>3420</v>
      </c>
      <c r="H218" s="35">
        <f>IF('Base de Données'!H218&lt;&gt;"",'Base de Données'!H218,"-")</f>
        <v>58559.1</v>
      </c>
      <c r="I218" s="35" t="str">
        <f>IF('Base de Données'!I218&lt;&gt;"",'Base de Données'!I218,"-")</f>
        <v>homme</v>
      </c>
      <c r="J218" s="35">
        <f>IF('Base de Données'!J218&lt;&gt;"",'Base de Données'!J218,"-")</f>
        <v>23874</v>
      </c>
      <c r="K218" s="35">
        <f>IF('Base de Données'!K218&lt;&gt;"",'Base de Données'!K218,"-")</f>
        <v>46</v>
      </c>
      <c r="L218" s="19" t="str">
        <f t="shared" si="21"/>
        <v>homme3-cadre</v>
      </c>
      <c r="M218" s="19" t="str">
        <f t="shared" si="22"/>
        <v>homme3-cadreParis</v>
      </c>
      <c r="N218" s="32" t="str">
        <f t="shared" si="23"/>
        <v>-</v>
      </c>
      <c r="O218" s="17">
        <f t="shared" si="24"/>
        <v>0</v>
      </c>
      <c r="P218" s="17">
        <f t="shared" si="25"/>
        <v>0</v>
      </c>
      <c r="Q218" s="17">
        <f t="shared" si="26"/>
        <v>58559.1</v>
      </c>
      <c r="R218" s="19" t="str">
        <f t="shared" si="27"/>
        <v>hommeParis</v>
      </c>
    </row>
    <row r="219" spans="1:18" s="17" customFormat="1" x14ac:dyDescent="0.2">
      <c r="A219" s="35" t="str">
        <f>IF('Base de Données'!A219&lt;&gt;"",'Base de Données'!A219,"-")</f>
        <v>FSGP7552</v>
      </c>
      <c r="B219" s="35" t="str">
        <f>IF('Base de Données'!B219&lt;&gt;"",'Base de Données'!B219,"-")</f>
        <v>PERRUCHON</v>
      </c>
      <c r="C219" s="35" t="str">
        <f>IF('Base de Données'!C219&lt;&gt;"",'Base de Données'!C219,"-")</f>
        <v>Fabrice</v>
      </c>
      <c r="D219" s="35" t="str">
        <f>IF('Base de Données'!D219&lt;&gt;"",'Base de Données'!D219,"-")</f>
        <v>1-agent</v>
      </c>
      <c r="E219" s="35" t="str">
        <f>IF('Base de Données'!E219&lt;&gt;"",'Base de Données'!E219,"-")</f>
        <v>Nice</v>
      </c>
      <c r="F219" s="35" t="str">
        <f>IF('Base de Données'!F219&lt;&gt;"",'Base de Données'!F219,"-")</f>
        <v>pièce 12B</v>
      </c>
      <c r="G219" s="35">
        <f>IF('Base de Données'!G219&lt;&gt;"",'Base de Données'!G219,"-")</f>
        <v>3128</v>
      </c>
      <c r="H219" s="35">
        <f>IF('Base de Données'!H219&lt;&gt;"",'Base de Données'!H219,"-")</f>
        <v>29363.11</v>
      </c>
      <c r="I219" s="35" t="str">
        <f>IF('Base de Données'!I219&lt;&gt;"",'Base de Données'!I219,"-")</f>
        <v>homme</v>
      </c>
      <c r="J219" s="35">
        <f>IF('Base de Données'!J219&lt;&gt;"",'Base de Données'!J219,"-")</f>
        <v>30000</v>
      </c>
      <c r="K219" s="35">
        <f>IF('Base de Données'!K219&lt;&gt;"",'Base de Données'!K219,"-")</f>
        <v>29</v>
      </c>
      <c r="L219" s="19" t="str">
        <f t="shared" si="21"/>
        <v>homme1-agent</v>
      </c>
      <c r="M219" s="19" t="str">
        <f t="shared" si="22"/>
        <v>homme1-agentNice</v>
      </c>
      <c r="N219" s="32" t="str">
        <f t="shared" si="23"/>
        <v>-</v>
      </c>
      <c r="O219" s="17">
        <f t="shared" si="24"/>
        <v>0</v>
      </c>
      <c r="P219" s="17">
        <f t="shared" si="25"/>
        <v>0</v>
      </c>
      <c r="Q219" s="17" t="str">
        <f t="shared" si="26"/>
        <v>-</v>
      </c>
      <c r="R219" s="19" t="str">
        <f t="shared" si="27"/>
        <v>hommeNice</v>
      </c>
    </row>
    <row r="220" spans="1:18" s="17" customFormat="1" x14ac:dyDescent="0.2">
      <c r="A220" s="35" t="str">
        <f>IF('Base de Données'!A220&lt;&gt;"",'Base de Données'!A220,"-")</f>
        <v>CCWP8446</v>
      </c>
      <c r="B220" s="35" t="str">
        <f>IF('Base de Données'!B220&lt;&gt;"",'Base de Données'!B220,"-")</f>
        <v>PIDERIT</v>
      </c>
      <c r="C220" s="35" t="str">
        <f>IF('Base de Données'!C220&lt;&gt;"",'Base de Données'!C220,"-")</f>
        <v>Claude</v>
      </c>
      <c r="D220" s="35" t="str">
        <f>IF('Base de Données'!D220&lt;&gt;"",'Base de Données'!D220,"-")</f>
        <v>1-agent</v>
      </c>
      <c r="E220" s="35" t="str">
        <f>IF('Base de Données'!E220&lt;&gt;"",'Base de Données'!E220,"-")</f>
        <v>Nice</v>
      </c>
      <c r="F220" s="35" t="str">
        <f>IF('Base de Données'!F220&lt;&gt;"",'Base de Données'!F220,"-")</f>
        <v>pièce 96</v>
      </c>
      <c r="G220" s="35">
        <f>IF('Base de Données'!G220&lt;&gt;"",'Base de Données'!G220,"-")</f>
        <v>3552</v>
      </c>
      <c r="H220" s="35">
        <f>IF('Base de Données'!H220&lt;&gt;"",'Base de Données'!H220,"-")</f>
        <v>22298.9</v>
      </c>
      <c r="I220" s="35" t="str">
        <f>IF('Base de Données'!I220&lt;&gt;"",'Base de Données'!I220,"-")</f>
        <v>femme</v>
      </c>
      <c r="J220" s="35">
        <f>IF('Base de Données'!J220&lt;&gt;"",'Base de Données'!J220,"-")</f>
        <v>31760</v>
      </c>
      <c r="K220" s="35">
        <f>IF('Base de Données'!K220&lt;&gt;"",'Base de Données'!K220,"-")</f>
        <v>25</v>
      </c>
      <c r="L220" s="19" t="str">
        <f t="shared" si="21"/>
        <v>femme1-agent</v>
      </c>
      <c r="M220" s="19" t="str">
        <f t="shared" si="22"/>
        <v>femme1-agentNice</v>
      </c>
      <c r="N220" s="32" t="str">
        <f t="shared" si="23"/>
        <v>-</v>
      </c>
      <c r="O220" s="17">
        <f t="shared" si="24"/>
        <v>0</v>
      </c>
      <c r="P220" s="17">
        <f t="shared" si="25"/>
        <v>1</v>
      </c>
      <c r="Q220" s="17" t="str">
        <f t="shared" si="26"/>
        <v>-</v>
      </c>
      <c r="R220" s="19" t="str">
        <f t="shared" si="27"/>
        <v>femmeNice</v>
      </c>
    </row>
    <row r="221" spans="1:18" s="17" customFormat="1" x14ac:dyDescent="0.2">
      <c r="A221" s="35" t="str">
        <f>IF('Base de Données'!A221&lt;&gt;"",'Base de Données'!A221,"-")</f>
        <v>DWRP5042</v>
      </c>
      <c r="B221" s="35" t="str">
        <f>IF('Base de Données'!B221&lt;&gt;"",'Base de Données'!B221,"-")</f>
        <v>POISSON</v>
      </c>
      <c r="C221" s="35" t="str">
        <f>IF('Base de Données'!C221&lt;&gt;"",'Base de Données'!C221,"-")</f>
        <v>Daniel</v>
      </c>
      <c r="D221" s="35" t="str">
        <f>IF('Base de Données'!D221&lt;&gt;"",'Base de Données'!D221,"-")</f>
        <v>3-cadre</v>
      </c>
      <c r="E221" s="35" t="str">
        <f>IF('Base de Données'!E221&lt;&gt;"",'Base de Données'!E221,"-")</f>
        <v>Nice</v>
      </c>
      <c r="F221" s="35" t="str">
        <f>IF('Base de Données'!F221&lt;&gt;"",'Base de Données'!F221,"-")</f>
        <v>pièce 219</v>
      </c>
      <c r="G221" s="35">
        <f>IF('Base de Données'!G221&lt;&gt;"",'Base de Données'!G221,"-")</f>
        <v>3733</v>
      </c>
      <c r="H221" s="35">
        <f>IF('Base de Données'!H221&lt;&gt;"",'Base de Données'!H221,"-")</f>
        <v>57651.05</v>
      </c>
      <c r="I221" s="35" t="str">
        <f>IF('Base de Données'!I221&lt;&gt;"",'Base de Données'!I221,"-")</f>
        <v>homme</v>
      </c>
      <c r="J221" s="35">
        <f>IF('Base de Données'!J221&lt;&gt;"",'Base de Données'!J221,"-")</f>
        <v>23070</v>
      </c>
      <c r="K221" s="35">
        <f>IF('Base de Données'!K221&lt;&gt;"",'Base de Données'!K221,"-")</f>
        <v>48</v>
      </c>
      <c r="L221" s="19" t="str">
        <f t="shared" si="21"/>
        <v>homme3-cadre</v>
      </c>
      <c r="M221" s="19" t="str">
        <f t="shared" si="22"/>
        <v>homme3-cadreNice</v>
      </c>
      <c r="N221" s="32" t="str">
        <f t="shared" si="23"/>
        <v>-</v>
      </c>
      <c r="O221" s="17">
        <f t="shared" si="24"/>
        <v>0</v>
      </c>
      <c r="P221" s="17">
        <f t="shared" si="25"/>
        <v>0</v>
      </c>
      <c r="Q221" s="17">
        <f t="shared" si="26"/>
        <v>57651.05</v>
      </c>
      <c r="R221" s="19" t="str">
        <f t="shared" si="27"/>
        <v>hommeNice</v>
      </c>
    </row>
    <row r="222" spans="1:18" s="17" customFormat="1" x14ac:dyDescent="0.2">
      <c r="A222" s="35" t="str">
        <f>IF('Base de Données'!A222&lt;&gt;"",'Base de Données'!A222,"-")</f>
        <v>TIPP6171</v>
      </c>
      <c r="B222" s="35" t="str">
        <f>IF('Base de Données'!B222&lt;&gt;"",'Base de Données'!B222,"-")</f>
        <v>PONTALIER</v>
      </c>
      <c r="C222" s="35" t="str">
        <f>IF('Base de Données'!C222&lt;&gt;"",'Base de Données'!C222,"-")</f>
        <v>Thierry</v>
      </c>
      <c r="D222" s="35" t="str">
        <f>IF('Base de Données'!D222&lt;&gt;"",'Base de Données'!D222,"-")</f>
        <v>1-agent</v>
      </c>
      <c r="E222" s="35" t="str">
        <f>IF('Base de Données'!E222&lt;&gt;"",'Base de Données'!E222,"-")</f>
        <v>Paris</v>
      </c>
      <c r="F222" s="35" t="str">
        <f>IF('Base de Données'!F222&lt;&gt;"",'Base de Données'!F222,"-")</f>
        <v>pièce 14</v>
      </c>
      <c r="G222" s="35">
        <f>IF('Base de Données'!G222&lt;&gt;"",'Base de Données'!G222,"-")</f>
        <v>3765</v>
      </c>
      <c r="H222" s="35">
        <f>IF('Base de Données'!H222&lt;&gt;"",'Base de Données'!H222,"-")</f>
        <v>21596.3</v>
      </c>
      <c r="I222" s="35" t="str">
        <f>IF('Base de Données'!I222&lt;&gt;"",'Base de Données'!I222,"-")</f>
        <v>homme</v>
      </c>
      <c r="J222" s="35">
        <f>IF('Base de Données'!J222&lt;&gt;"",'Base de Données'!J222,"-")</f>
        <v>26019</v>
      </c>
      <c r="K222" s="35">
        <f>IF('Base de Données'!K222&lt;&gt;"",'Base de Données'!K222,"-")</f>
        <v>40</v>
      </c>
      <c r="L222" s="19" t="str">
        <f t="shared" si="21"/>
        <v>homme1-agent</v>
      </c>
      <c r="M222" s="19" t="str">
        <f t="shared" si="22"/>
        <v>homme1-agentParis</v>
      </c>
      <c r="N222" s="32" t="str">
        <f t="shared" si="23"/>
        <v>-</v>
      </c>
      <c r="O222" s="17">
        <f t="shared" si="24"/>
        <v>0</v>
      </c>
      <c r="P222" s="17">
        <f t="shared" si="25"/>
        <v>1</v>
      </c>
      <c r="Q222" s="17" t="str">
        <f t="shared" si="26"/>
        <v>-</v>
      </c>
      <c r="R222" s="19" t="str">
        <f t="shared" si="27"/>
        <v>hommeParis</v>
      </c>
    </row>
    <row r="223" spans="1:18" s="17" customFormat="1" x14ac:dyDescent="0.2">
      <c r="A223" s="35" t="str">
        <f>IF('Base de Données'!A223&lt;&gt;"",'Base de Données'!A223,"-")</f>
        <v>CTRP5051</v>
      </c>
      <c r="B223" s="35" t="str">
        <f>IF('Base de Données'!B223&lt;&gt;"",'Base de Données'!B223,"-")</f>
        <v>POTRIQUET</v>
      </c>
      <c r="C223" s="35" t="str">
        <f>IF('Base de Données'!C223&lt;&gt;"",'Base de Données'!C223,"-")</f>
        <v>Claudette</v>
      </c>
      <c r="D223" s="35" t="str">
        <f>IF('Base de Données'!D223&lt;&gt;"",'Base de Données'!D223,"-")</f>
        <v>1-agent</v>
      </c>
      <c r="E223" s="35" t="str">
        <f>IF('Base de Données'!E223&lt;&gt;"",'Base de Données'!E223,"-")</f>
        <v>Nice</v>
      </c>
      <c r="F223" s="35" t="str">
        <f>IF('Base de Données'!F223&lt;&gt;"",'Base de Données'!F223,"-")</f>
        <v>pièce 60</v>
      </c>
      <c r="G223" s="35">
        <f>IF('Base de Données'!G223&lt;&gt;"",'Base de Données'!G223,"-")</f>
        <v>3139</v>
      </c>
      <c r="H223" s="35">
        <f>IF('Base de Données'!H223&lt;&gt;"",'Base de Données'!H223,"-")</f>
        <v>24980.74</v>
      </c>
      <c r="I223" s="35" t="str">
        <f>IF('Base de Données'!I223&lt;&gt;"",'Base de Données'!I223,"-")</f>
        <v>femme</v>
      </c>
      <c r="J223" s="35">
        <f>IF('Base de Données'!J223&lt;&gt;"",'Base de Données'!J223,"-")</f>
        <v>22183</v>
      </c>
      <c r="K223" s="35">
        <f>IF('Base de Données'!K223&lt;&gt;"",'Base de Données'!K223,"-")</f>
        <v>51</v>
      </c>
      <c r="L223" s="19" t="str">
        <f t="shared" si="21"/>
        <v>femme1-agent</v>
      </c>
      <c r="M223" s="19" t="str">
        <f t="shared" si="22"/>
        <v>femme1-agentNice</v>
      </c>
      <c r="N223" s="32" t="str">
        <f t="shared" si="23"/>
        <v>-</v>
      </c>
      <c r="O223" s="17">
        <f t="shared" si="24"/>
        <v>0</v>
      </c>
      <c r="P223" s="17">
        <f t="shared" si="25"/>
        <v>1</v>
      </c>
      <c r="Q223" s="17" t="str">
        <f t="shared" si="26"/>
        <v>-</v>
      </c>
      <c r="R223" s="19" t="str">
        <f t="shared" si="27"/>
        <v>femmeNice</v>
      </c>
    </row>
    <row r="224" spans="1:18" s="17" customFormat="1" x14ac:dyDescent="0.2">
      <c r="A224" s="35" t="str">
        <f>IF('Base de Données'!A224&lt;&gt;"",'Base de Données'!A224,"-")</f>
        <v>JCJP6015</v>
      </c>
      <c r="B224" s="35" t="str">
        <f>IF('Base de Données'!B224&lt;&gt;"",'Base de Données'!B224,"-")</f>
        <v>POUYADOU</v>
      </c>
      <c r="C224" s="35" t="str">
        <f>IF('Base de Données'!C224&lt;&gt;"",'Base de Données'!C224,"-")</f>
        <v>Josette</v>
      </c>
      <c r="D224" s="35" t="str">
        <f>IF('Base de Données'!D224&lt;&gt;"",'Base de Données'!D224,"-")</f>
        <v>1-agent</v>
      </c>
      <c r="E224" s="35" t="str">
        <f>IF('Base de Données'!E224&lt;&gt;"",'Base de Données'!E224,"-")</f>
        <v>Nice</v>
      </c>
      <c r="F224" s="35" t="str">
        <f>IF('Base de Données'!F224&lt;&gt;"",'Base de Données'!F224,"-")</f>
        <v>pièce 83</v>
      </c>
      <c r="G224" s="35">
        <f>IF('Base de Données'!G224&lt;&gt;"",'Base de Données'!G224,"-")</f>
        <v>3015</v>
      </c>
      <c r="H224" s="35">
        <f>IF('Base de Données'!H224&lt;&gt;"",'Base de Données'!H224,"-")</f>
        <v>26761.5</v>
      </c>
      <c r="I224" s="35" t="str">
        <f>IF('Base de Données'!I224&lt;&gt;"",'Base de Données'!I224,"-")</f>
        <v>femme</v>
      </c>
      <c r="J224" s="35">
        <f>IF('Base de Données'!J224&lt;&gt;"",'Base de Données'!J224,"-")</f>
        <v>25209</v>
      </c>
      <c r="K224" s="35">
        <f>IF('Base de Données'!K224&lt;&gt;"",'Base de Données'!K224,"-")</f>
        <v>42</v>
      </c>
      <c r="L224" s="19" t="str">
        <f t="shared" si="21"/>
        <v>femme1-agent</v>
      </c>
      <c r="M224" s="19" t="str">
        <f t="shared" si="22"/>
        <v>femme1-agentNice</v>
      </c>
      <c r="N224" s="32" t="str">
        <f t="shared" si="23"/>
        <v>-</v>
      </c>
      <c r="O224" s="17">
        <f t="shared" si="24"/>
        <v>0</v>
      </c>
      <c r="P224" s="17">
        <f t="shared" si="25"/>
        <v>0</v>
      </c>
      <c r="Q224" s="17" t="str">
        <f t="shared" si="26"/>
        <v>-</v>
      </c>
      <c r="R224" s="19" t="str">
        <f t="shared" si="27"/>
        <v>femmeNice</v>
      </c>
    </row>
    <row r="225" spans="1:18" s="17" customFormat="1" x14ac:dyDescent="0.2">
      <c r="A225" s="35" t="str">
        <f>IF('Base de Données'!A225&lt;&gt;"",'Base de Données'!A225,"-")</f>
        <v>FFXP5412</v>
      </c>
      <c r="B225" s="35" t="str">
        <f>IF('Base de Données'!B225&lt;&gt;"",'Base de Données'!B225,"-")</f>
        <v>PUAULT</v>
      </c>
      <c r="C225" s="35" t="str">
        <f>IF('Base de Données'!C225&lt;&gt;"",'Base de Données'!C225,"-")</f>
        <v>Françoise</v>
      </c>
      <c r="D225" s="35" t="str">
        <f>IF('Base de Données'!D225&lt;&gt;"",'Base de Données'!D225,"-")</f>
        <v>1-agent</v>
      </c>
      <c r="E225" s="35" t="str">
        <f>IF('Base de Données'!E225&lt;&gt;"",'Base de Données'!E225,"-")</f>
        <v>Nice</v>
      </c>
      <c r="F225" s="35" t="str">
        <f>IF('Base de Données'!F225&lt;&gt;"",'Base de Données'!F225,"-")</f>
        <v>pièce 64</v>
      </c>
      <c r="G225" s="35">
        <f>IF('Base de Données'!G225&lt;&gt;"",'Base de Données'!G225,"-")</f>
        <v>3103</v>
      </c>
      <c r="H225" s="35">
        <f>IF('Base de Données'!H225&lt;&gt;"",'Base de Données'!H225,"-")</f>
        <v>23981.17</v>
      </c>
      <c r="I225" s="35" t="str">
        <f>IF('Base de Données'!I225&lt;&gt;"",'Base de Données'!I225,"-")</f>
        <v>femme</v>
      </c>
      <c r="J225" s="35">
        <f>IF('Base de Données'!J225&lt;&gt;"",'Base de Données'!J225,"-")</f>
        <v>23304</v>
      </c>
      <c r="K225" s="35">
        <f>IF('Base de Données'!K225&lt;&gt;"",'Base de Données'!K225,"-")</f>
        <v>48</v>
      </c>
      <c r="L225" s="19" t="str">
        <f t="shared" si="21"/>
        <v>femme1-agent</v>
      </c>
      <c r="M225" s="19" t="str">
        <f t="shared" si="22"/>
        <v>femme1-agentNice</v>
      </c>
      <c r="N225" s="32" t="str">
        <f t="shared" si="23"/>
        <v>-</v>
      </c>
      <c r="O225" s="17">
        <f t="shared" si="24"/>
        <v>0</v>
      </c>
      <c r="P225" s="17">
        <f t="shared" si="25"/>
        <v>1</v>
      </c>
      <c r="Q225" s="17" t="str">
        <f t="shared" si="26"/>
        <v>-</v>
      </c>
      <c r="R225" s="19" t="str">
        <f t="shared" si="27"/>
        <v>femmeNice</v>
      </c>
    </row>
    <row r="226" spans="1:18" s="17" customFormat="1" x14ac:dyDescent="0.2">
      <c r="A226" s="35" t="str">
        <f>IF('Base de Données'!A226&lt;&gt;"",'Base de Données'!A226,"-")</f>
        <v>MYOQ7674</v>
      </c>
      <c r="B226" s="35" t="str">
        <f>IF('Base de Données'!B226&lt;&gt;"",'Base de Données'!B226,"-")</f>
        <v>QUINTIN</v>
      </c>
      <c r="C226" s="35" t="str">
        <f>IF('Base de Données'!C226&lt;&gt;"",'Base de Données'!C226,"-")</f>
        <v>Martine</v>
      </c>
      <c r="D226" s="35" t="str">
        <f>IF('Base de Données'!D226&lt;&gt;"",'Base de Données'!D226,"-")</f>
        <v>1-agent</v>
      </c>
      <c r="E226" s="35" t="str">
        <f>IF('Base de Données'!E226&lt;&gt;"",'Base de Données'!E226,"-")</f>
        <v>Paris</v>
      </c>
      <c r="F226" s="35" t="str">
        <f>IF('Base de Données'!F226&lt;&gt;"",'Base de Données'!F226,"-")</f>
        <v>pièce 134</v>
      </c>
      <c r="G226" s="35">
        <f>IF('Base de Données'!G226&lt;&gt;"",'Base de Données'!G226,"-")</f>
        <v>3083</v>
      </c>
      <c r="H226" s="35">
        <f>IF('Base de Données'!H226&lt;&gt;"",'Base de Données'!H226,"-")</f>
        <v>26096.71</v>
      </c>
      <c r="I226" s="35" t="str">
        <f>IF('Base de Données'!I226&lt;&gt;"",'Base de Données'!I226,"-")</f>
        <v>femme</v>
      </c>
      <c r="J226" s="35">
        <f>IF('Base de Données'!J226&lt;&gt;"",'Base de Données'!J226,"-")</f>
        <v>30205</v>
      </c>
      <c r="K226" s="35">
        <f>IF('Base de Données'!K226&lt;&gt;"",'Base de Données'!K226,"-")</f>
        <v>29</v>
      </c>
      <c r="L226" s="19" t="str">
        <f t="shared" si="21"/>
        <v>femme1-agent</v>
      </c>
      <c r="M226" s="19" t="str">
        <f t="shared" si="22"/>
        <v>femme1-agentParis</v>
      </c>
      <c r="N226" s="32" t="str">
        <f t="shared" si="23"/>
        <v>-</v>
      </c>
      <c r="O226" s="17">
        <f t="shared" si="24"/>
        <v>0</v>
      </c>
      <c r="P226" s="17">
        <f t="shared" si="25"/>
        <v>0</v>
      </c>
      <c r="Q226" s="17" t="str">
        <f t="shared" si="26"/>
        <v>-</v>
      </c>
      <c r="R226" s="19" t="str">
        <f t="shared" si="27"/>
        <v>femmeParis</v>
      </c>
    </row>
    <row r="227" spans="1:18" s="17" customFormat="1" x14ac:dyDescent="0.2">
      <c r="A227" s="35" t="str">
        <f>IF('Base de Données'!A227&lt;&gt;"",'Base de Données'!A227,"-")</f>
        <v>MRKR6024</v>
      </c>
      <c r="B227" s="35" t="str">
        <f>IF('Base de Données'!B227&lt;&gt;"",'Base de Données'!B227,"-")</f>
        <v>RAGEUL</v>
      </c>
      <c r="C227" s="35" t="str">
        <f>IF('Base de Données'!C227&lt;&gt;"",'Base de Données'!C227,"-")</f>
        <v>Marielle</v>
      </c>
      <c r="D227" s="35" t="str">
        <f>IF('Base de Données'!D227&lt;&gt;"",'Base de Données'!D227,"-")</f>
        <v>1-agent</v>
      </c>
      <c r="E227" s="35" t="str">
        <f>IF('Base de Données'!E227&lt;&gt;"",'Base de Données'!E227,"-")</f>
        <v>Paris</v>
      </c>
      <c r="F227" s="35" t="str">
        <f>IF('Base de Données'!F227&lt;&gt;"",'Base de Données'!F227,"-")</f>
        <v>pièce 129</v>
      </c>
      <c r="G227" s="35">
        <f>IF('Base de Données'!G227&lt;&gt;"",'Base de Données'!G227,"-")</f>
        <v>3917</v>
      </c>
      <c r="H227" s="35">
        <f>IF('Base de Données'!H227&lt;&gt;"",'Base de Données'!H227,"-")</f>
        <v>24961.51</v>
      </c>
      <c r="I227" s="35" t="str">
        <f>IF('Base de Données'!I227&lt;&gt;"",'Base de Données'!I227,"-")</f>
        <v>femme</v>
      </c>
      <c r="J227" s="35">
        <f>IF('Base de Données'!J227&lt;&gt;"",'Base de Données'!J227,"-")</f>
        <v>23406</v>
      </c>
      <c r="K227" s="35">
        <f>IF('Base de Données'!K227&lt;&gt;"",'Base de Données'!K227,"-")</f>
        <v>47</v>
      </c>
      <c r="L227" s="19" t="str">
        <f t="shared" si="21"/>
        <v>femme1-agent</v>
      </c>
      <c r="M227" s="19" t="str">
        <f t="shared" si="22"/>
        <v>femme1-agentParis</v>
      </c>
      <c r="N227" s="32" t="str">
        <f t="shared" si="23"/>
        <v>-</v>
      </c>
      <c r="O227" s="17">
        <f t="shared" si="24"/>
        <v>0</v>
      </c>
      <c r="P227" s="17">
        <f t="shared" si="25"/>
        <v>1</v>
      </c>
      <c r="Q227" s="17" t="str">
        <f t="shared" si="26"/>
        <v>-</v>
      </c>
      <c r="R227" s="19" t="str">
        <f t="shared" si="27"/>
        <v>femmeParis</v>
      </c>
    </row>
    <row r="228" spans="1:18" s="17" customFormat="1" x14ac:dyDescent="0.2">
      <c r="A228" s="35" t="str">
        <f>IF('Base de Données'!A228&lt;&gt;"",'Base de Données'!A228,"-")</f>
        <v>CWER6730</v>
      </c>
      <c r="B228" s="35" t="str">
        <f>IF('Base de Données'!B228&lt;&gt;"",'Base de Données'!B228,"-")</f>
        <v>RAMBEAUD</v>
      </c>
      <c r="C228" s="35" t="str">
        <f>IF('Base de Données'!C228&lt;&gt;"",'Base de Données'!C228,"-")</f>
        <v>Christian</v>
      </c>
      <c r="D228" s="35" t="str">
        <f>IF('Base de Données'!D228&lt;&gt;"",'Base de Données'!D228,"-")</f>
        <v>4-cadre supérieur</v>
      </c>
      <c r="E228" s="35" t="str">
        <f>IF('Base de Données'!E228&lt;&gt;"",'Base de Données'!E228,"-")</f>
        <v>Nice</v>
      </c>
      <c r="F228" s="35" t="str">
        <f>IF('Base de Données'!F228&lt;&gt;"",'Base de Données'!F228,"-")</f>
        <v>pièce 93</v>
      </c>
      <c r="G228" s="35">
        <f>IF('Base de Données'!G228&lt;&gt;"",'Base de Données'!G228,"-")</f>
        <v>3198</v>
      </c>
      <c r="H228" s="35">
        <f>IF('Base de Données'!H228&lt;&gt;"",'Base de Données'!H228,"-")</f>
        <v>73528.160000000003</v>
      </c>
      <c r="I228" s="35" t="str">
        <f>IF('Base de Données'!I228&lt;&gt;"",'Base de Données'!I228,"-")</f>
        <v>homme</v>
      </c>
      <c r="J228" s="35">
        <f>IF('Base de Données'!J228&lt;&gt;"",'Base de Données'!J228,"-")</f>
        <v>25560</v>
      </c>
      <c r="K228" s="35">
        <f>IF('Base de Données'!K228&lt;&gt;"",'Base de Données'!K228,"-")</f>
        <v>42</v>
      </c>
      <c r="L228" s="19" t="str">
        <f t="shared" si="21"/>
        <v>homme4-cadre supérieur</v>
      </c>
      <c r="M228" s="19" t="str">
        <f t="shared" si="22"/>
        <v>homme4-cadre supérieurNice</v>
      </c>
      <c r="N228" s="32">
        <f t="shared" si="23"/>
        <v>25560</v>
      </c>
      <c r="O228" s="17">
        <f t="shared" si="24"/>
        <v>0</v>
      </c>
      <c r="P228" s="17">
        <f t="shared" si="25"/>
        <v>0</v>
      </c>
      <c r="Q228" s="17">
        <f t="shared" si="26"/>
        <v>73528.160000000003</v>
      </c>
      <c r="R228" s="19" t="str">
        <f t="shared" si="27"/>
        <v>hommeNice</v>
      </c>
    </row>
    <row r="229" spans="1:18" s="17" customFormat="1" x14ac:dyDescent="0.2">
      <c r="A229" s="35" t="str">
        <f>IF('Base de Données'!A229&lt;&gt;"",'Base de Données'!A229,"-")</f>
        <v>VNAR5342</v>
      </c>
      <c r="B229" s="35" t="str">
        <f>IF('Base de Données'!B229&lt;&gt;"",'Base de Données'!B229,"-")</f>
        <v>RAMOND</v>
      </c>
      <c r="C229" s="35" t="str">
        <f>IF('Base de Données'!C229&lt;&gt;"",'Base de Données'!C229,"-")</f>
        <v>Vincent</v>
      </c>
      <c r="D229" s="35" t="str">
        <f>IF('Base de Données'!D229&lt;&gt;"",'Base de Données'!D229,"-")</f>
        <v>2-maitrise</v>
      </c>
      <c r="E229" s="35" t="str">
        <f>IF('Base de Données'!E229&lt;&gt;"",'Base de Données'!E229,"-")</f>
        <v>Strasbourg</v>
      </c>
      <c r="F229" s="35" t="str">
        <f>IF('Base de Données'!F229&lt;&gt;"",'Base de Données'!F229,"-")</f>
        <v>pièce 17</v>
      </c>
      <c r="G229" s="35">
        <f>IF('Base de Données'!G229&lt;&gt;"",'Base de Données'!G229,"-")</f>
        <v>3092</v>
      </c>
      <c r="H229" s="35">
        <f>IF('Base de Données'!H229&lt;&gt;"",'Base de Données'!H229,"-")</f>
        <v>38692.29</v>
      </c>
      <c r="I229" s="35" t="str">
        <f>IF('Base de Données'!I229&lt;&gt;"",'Base de Données'!I229,"-")</f>
        <v>homme</v>
      </c>
      <c r="J229" s="35">
        <f>IF('Base de Données'!J229&lt;&gt;"",'Base de Données'!J229,"-")</f>
        <v>23011</v>
      </c>
      <c r="K229" s="35">
        <f>IF('Base de Données'!K229&lt;&gt;"",'Base de Données'!K229,"-")</f>
        <v>49</v>
      </c>
      <c r="L229" s="19" t="str">
        <f t="shared" si="21"/>
        <v>homme2-maitrise</v>
      </c>
      <c r="M229" s="19" t="str">
        <f t="shared" si="22"/>
        <v>homme2-maitriseStrasbourg</v>
      </c>
      <c r="N229" s="32" t="str">
        <f t="shared" si="23"/>
        <v>-</v>
      </c>
      <c r="O229" s="17">
        <f t="shared" si="24"/>
        <v>0</v>
      </c>
      <c r="P229" s="17">
        <f t="shared" si="25"/>
        <v>0</v>
      </c>
      <c r="Q229" s="17">
        <f t="shared" si="26"/>
        <v>38692.29</v>
      </c>
      <c r="R229" s="19" t="str">
        <f t="shared" si="27"/>
        <v>hommeStrasbourg</v>
      </c>
    </row>
    <row r="230" spans="1:18" s="17" customFormat="1" x14ac:dyDescent="0.2">
      <c r="A230" s="35" t="str">
        <f>IF('Base de Données'!A230&lt;&gt;"",'Base de Données'!A230,"-")</f>
        <v>LJSR5776</v>
      </c>
      <c r="B230" s="35" t="str">
        <f>IF('Base de Données'!B230&lt;&gt;"",'Base de Données'!B230,"-")</f>
        <v>REBY-FAYARD</v>
      </c>
      <c r="C230" s="35" t="str">
        <f>IF('Base de Données'!C230&lt;&gt;"",'Base de Données'!C230,"-")</f>
        <v>Luc</v>
      </c>
      <c r="D230" s="35" t="str">
        <f>IF('Base de Données'!D230&lt;&gt;"",'Base de Données'!D230,"-")</f>
        <v>1-agent</v>
      </c>
      <c r="E230" s="35" t="str">
        <f>IF('Base de Données'!E230&lt;&gt;"",'Base de Données'!E230,"-")</f>
        <v>Nice</v>
      </c>
      <c r="F230" s="35" t="str">
        <f>IF('Base de Données'!F230&lt;&gt;"",'Base de Données'!F230,"-")</f>
        <v>pièce 35</v>
      </c>
      <c r="G230" s="35">
        <f>IF('Base de Données'!G230&lt;&gt;"",'Base de Données'!G230,"-")</f>
        <v>3004</v>
      </c>
      <c r="H230" s="35">
        <f>IF('Base de Données'!H230&lt;&gt;"",'Base de Données'!H230,"-")</f>
        <v>24732.639999999999</v>
      </c>
      <c r="I230" s="35" t="str">
        <f>IF('Base de Données'!I230&lt;&gt;"",'Base de Données'!I230,"-")</f>
        <v>homme</v>
      </c>
      <c r="J230" s="35">
        <f>IF('Base de Données'!J230&lt;&gt;"",'Base de Données'!J230,"-")</f>
        <v>23330</v>
      </c>
      <c r="K230" s="35">
        <f>IF('Base de Données'!K230&lt;&gt;"",'Base de Données'!K230,"-")</f>
        <v>48</v>
      </c>
      <c r="L230" s="19" t="str">
        <f t="shared" si="21"/>
        <v>homme1-agent</v>
      </c>
      <c r="M230" s="19" t="str">
        <f t="shared" si="22"/>
        <v>homme1-agentNice</v>
      </c>
      <c r="N230" s="32" t="str">
        <f t="shared" si="23"/>
        <v>-</v>
      </c>
      <c r="O230" s="17">
        <f t="shared" si="24"/>
        <v>0</v>
      </c>
      <c r="P230" s="17">
        <f t="shared" si="25"/>
        <v>1</v>
      </c>
      <c r="Q230" s="17" t="str">
        <f t="shared" si="26"/>
        <v>-</v>
      </c>
      <c r="R230" s="19" t="str">
        <f t="shared" si="27"/>
        <v>hommeNice</v>
      </c>
    </row>
    <row r="231" spans="1:18" s="17" customFormat="1" x14ac:dyDescent="0.2">
      <c r="A231" s="35" t="str">
        <f>IF('Base de Données'!A231&lt;&gt;"",'Base de Données'!A231,"-")</f>
        <v>FSYR6160</v>
      </c>
      <c r="B231" s="35" t="str">
        <f>IF('Base de Données'!B231&lt;&gt;"",'Base de Données'!B231,"-")</f>
        <v>REMUND</v>
      </c>
      <c r="C231" s="35" t="str">
        <f>IF('Base de Données'!C231&lt;&gt;"",'Base de Données'!C231,"-")</f>
        <v>Françoise</v>
      </c>
      <c r="D231" s="35" t="str">
        <f>IF('Base de Données'!D231&lt;&gt;"",'Base de Données'!D231,"-")</f>
        <v>2-maitrise</v>
      </c>
      <c r="E231" s="35" t="str">
        <f>IF('Base de Données'!E231&lt;&gt;"",'Base de Données'!E231,"-")</f>
        <v>Paris</v>
      </c>
      <c r="F231" s="35" t="str">
        <f>IF('Base de Données'!F231&lt;&gt;"",'Base de Données'!F231,"-")</f>
        <v>pièce 20</v>
      </c>
      <c r="G231" s="35">
        <f>IF('Base de Données'!G231&lt;&gt;"",'Base de Données'!G231,"-")</f>
        <v>3182</v>
      </c>
      <c r="H231" s="35">
        <f>IF('Base de Données'!H231&lt;&gt;"",'Base de Données'!H231,"-")</f>
        <v>33030.75</v>
      </c>
      <c r="I231" s="35" t="str">
        <f>IF('Base de Données'!I231&lt;&gt;"",'Base de Données'!I231,"-")</f>
        <v>femme</v>
      </c>
      <c r="J231" s="35">
        <f>IF('Base de Données'!J231&lt;&gt;"",'Base de Données'!J231,"-")</f>
        <v>23658</v>
      </c>
      <c r="K231" s="35">
        <f>IF('Base de Données'!K231&lt;&gt;"",'Base de Données'!K231,"-")</f>
        <v>47</v>
      </c>
      <c r="L231" s="19" t="str">
        <f t="shared" si="21"/>
        <v>femme2-maitrise</v>
      </c>
      <c r="M231" s="19" t="str">
        <f t="shared" si="22"/>
        <v>femme2-maitriseParis</v>
      </c>
      <c r="N231" s="32" t="str">
        <f t="shared" si="23"/>
        <v>-</v>
      </c>
      <c r="O231" s="17">
        <f t="shared" si="24"/>
        <v>0</v>
      </c>
      <c r="P231" s="17">
        <f t="shared" si="25"/>
        <v>0</v>
      </c>
      <c r="Q231" s="17">
        <f t="shared" si="26"/>
        <v>33030.75</v>
      </c>
      <c r="R231" s="19" t="str">
        <f t="shared" si="27"/>
        <v>femmeParis</v>
      </c>
    </row>
    <row r="232" spans="1:18" s="17" customFormat="1" x14ac:dyDescent="0.2">
      <c r="A232" s="35" t="str">
        <f>IF('Base de Données'!A232&lt;&gt;"",'Base de Données'!A232,"-")</f>
        <v>MWMR6347</v>
      </c>
      <c r="B232" s="35" t="str">
        <f>IF('Base de Données'!B232&lt;&gt;"",'Base de Données'!B232,"-")</f>
        <v>RENIER</v>
      </c>
      <c r="C232" s="35" t="str">
        <f>IF('Base de Données'!C232&lt;&gt;"",'Base de Données'!C232,"-")</f>
        <v>Monique</v>
      </c>
      <c r="D232" s="35" t="str">
        <f>IF('Base de Données'!D232&lt;&gt;"",'Base de Données'!D232,"-")</f>
        <v>1-agent</v>
      </c>
      <c r="E232" s="35" t="str">
        <f>IF('Base de Données'!E232&lt;&gt;"",'Base de Données'!E232,"-")</f>
        <v>Paris</v>
      </c>
      <c r="F232" s="35" t="str">
        <f>IF('Base de Données'!F232&lt;&gt;"",'Base de Données'!F232,"-")</f>
        <v>pièce 107</v>
      </c>
      <c r="G232" s="35">
        <f>IF('Base de Données'!G232&lt;&gt;"",'Base de Données'!G232,"-")</f>
        <v>3208</v>
      </c>
      <c r="H232" s="35">
        <f>IF('Base de Données'!H232&lt;&gt;"",'Base de Données'!H232,"-")</f>
        <v>25744.86</v>
      </c>
      <c r="I232" s="35" t="str">
        <f>IF('Base de Données'!I232&lt;&gt;"",'Base de Données'!I232,"-")</f>
        <v>femme</v>
      </c>
      <c r="J232" s="35">
        <f>IF('Base de Données'!J232&lt;&gt;"",'Base de Données'!J232,"-")</f>
        <v>25054</v>
      </c>
      <c r="K232" s="35">
        <f>IF('Base de Données'!K232&lt;&gt;"",'Base de Données'!K232,"-")</f>
        <v>43</v>
      </c>
      <c r="L232" s="19" t="str">
        <f t="shared" si="21"/>
        <v>femme1-agent</v>
      </c>
      <c r="M232" s="19" t="str">
        <f t="shared" si="22"/>
        <v>femme1-agentParis</v>
      </c>
      <c r="N232" s="32" t="str">
        <f t="shared" si="23"/>
        <v>-</v>
      </c>
      <c r="O232" s="17">
        <f t="shared" si="24"/>
        <v>0</v>
      </c>
      <c r="P232" s="17">
        <f t="shared" si="25"/>
        <v>0</v>
      </c>
      <c r="Q232" s="17" t="str">
        <f t="shared" si="26"/>
        <v>-</v>
      </c>
      <c r="R232" s="19" t="str">
        <f t="shared" si="27"/>
        <v>femmeParis</v>
      </c>
    </row>
    <row r="233" spans="1:18" s="17" customFormat="1" x14ac:dyDescent="0.2">
      <c r="A233" s="35" t="str">
        <f>IF('Base de Données'!A233&lt;&gt;"",'Base de Données'!A233,"-")</f>
        <v>MFQR6075</v>
      </c>
      <c r="B233" s="35" t="str">
        <f>IF('Base de Données'!B233&lt;&gt;"",'Base de Données'!B233,"-")</f>
        <v>REVERDITO</v>
      </c>
      <c r="C233" s="35" t="str">
        <f>IF('Base de Données'!C233&lt;&gt;"",'Base de Données'!C233,"-")</f>
        <v>Marie-Jeanne</v>
      </c>
      <c r="D233" s="35" t="str">
        <f>IF('Base de Données'!D233&lt;&gt;"",'Base de Données'!D233,"-")</f>
        <v>1-agent</v>
      </c>
      <c r="E233" s="35" t="str">
        <f>IF('Base de Données'!E233&lt;&gt;"",'Base de Données'!E233,"-")</f>
        <v>Nice</v>
      </c>
      <c r="F233" s="35" t="str">
        <f>IF('Base de Données'!F233&lt;&gt;"",'Base de Données'!F233,"-")</f>
        <v>pièce 219</v>
      </c>
      <c r="G233" s="35">
        <f>IF('Base de Données'!G233&lt;&gt;"",'Base de Données'!G233,"-")</f>
        <v>3125</v>
      </c>
      <c r="H233" s="35">
        <f>IF('Base de Données'!H233&lt;&gt;"",'Base de Données'!H233,"-")</f>
        <v>26130.46</v>
      </c>
      <c r="I233" s="35" t="str">
        <f>IF('Base de Données'!I233&lt;&gt;"",'Base de Données'!I233,"-")</f>
        <v>femme</v>
      </c>
      <c r="J233" s="35">
        <f>IF('Base de Données'!J233&lt;&gt;"",'Base de Données'!J233,"-")</f>
        <v>24209</v>
      </c>
      <c r="K233" s="35">
        <f>IF('Base de Données'!K233&lt;&gt;"",'Base de Données'!K233,"-")</f>
        <v>45</v>
      </c>
      <c r="L233" s="19" t="str">
        <f t="shared" si="21"/>
        <v>femme1-agent</v>
      </c>
      <c r="M233" s="19" t="str">
        <f t="shared" si="22"/>
        <v>femme1-agentNice</v>
      </c>
      <c r="N233" s="32" t="str">
        <f t="shared" si="23"/>
        <v>-</v>
      </c>
      <c r="O233" s="17">
        <f t="shared" si="24"/>
        <v>0</v>
      </c>
      <c r="P233" s="17">
        <f t="shared" si="25"/>
        <v>0</v>
      </c>
      <c r="Q233" s="17" t="str">
        <f t="shared" si="26"/>
        <v>-</v>
      </c>
      <c r="R233" s="19" t="str">
        <f t="shared" si="27"/>
        <v>femmeNice</v>
      </c>
    </row>
    <row r="234" spans="1:18" s="17" customFormat="1" x14ac:dyDescent="0.2">
      <c r="A234" s="35" t="str">
        <f>IF('Base de Données'!A234&lt;&gt;"",'Base de Données'!A234,"-")</f>
        <v>BUFR7052</v>
      </c>
      <c r="B234" s="35" t="str">
        <f>IF('Base de Données'!B234&lt;&gt;"",'Base de Données'!B234,"-")</f>
        <v>RIDEAU</v>
      </c>
      <c r="C234" s="35" t="str">
        <f>IF('Base de Données'!C234&lt;&gt;"",'Base de Données'!C234,"-")</f>
        <v>Bastien</v>
      </c>
      <c r="D234" s="35" t="str">
        <f>IF('Base de Données'!D234&lt;&gt;"",'Base de Données'!D234,"-")</f>
        <v>3-cadre</v>
      </c>
      <c r="E234" s="35" t="str">
        <f>IF('Base de Données'!E234&lt;&gt;"",'Base de Données'!E234,"-")</f>
        <v>Paris</v>
      </c>
      <c r="F234" s="35" t="str">
        <f>IF('Base de Données'!F234&lt;&gt;"",'Base de Données'!F234,"-")</f>
        <v>pièce 80</v>
      </c>
      <c r="G234" s="35">
        <f>IF('Base de Données'!G234&lt;&gt;"",'Base de Données'!G234,"-")</f>
        <v>3174</v>
      </c>
      <c r="H234" s="35">
        <f>IF('Base de Données'!H234&lt;&gt;"",'Base de Données'!H234,"-")</f>
        <v>49383.63</v>
      </c>
      <c r="I234" s="35" t="str">
        <f>IF('Base de Données'!I234&lt;&gt;"",'Base de Données'!I234,"-")</f>
        <v>homme</v>
      </c>
      <c r="J234" s="35">
        <f>IF('Base de Données'!J234&lt;&gt;"",'Base de Données'!J234,"-")</f>
        <v>30620</v>
      </c>
      <c r="K234" s="35">
        <f>IF('Base de Données'!K234&lt;&gt;"",'Base de Données'!K234,"-")</f>
        <v>28</v>
      </c>
      <c r="L234" s="19" t="str">
        <f t="shared" si="21"/>
        <v>homme3-cadre</v>
      </c>
      <c r="M234" s="19" t="str">
        <f t="shared" si="22"/>
        <v>homme3-cadreParis</v>
      </c>
      <c r="N234" s="32" t="str">
        <f t="shared" si="23"/>
        <v>-</v>
      </c>
      <c r="O234" s="17">
        <f t="shared" si="24"/>
        <v>0</v>
      </c>
      <c r="P234" s="17">
        <f t="shared" si="25"/>
        <v>0</v>
      </c>
      <c r="Q234" s="17">
        <f t="shared" si="26"/>
        <v>49383.63</v>
      </c>
      <c r="R234" s="19" t="str">
        <f t="shared" si="27"/>
        <v>hommeParis</v>
      </c>
    </row>
    <row r="235" spans="1:18" s="17" customFormat="1" x14ac:dyDescent="0.2">
      <c r="A235" s="35" t="str">
        <f>IF('Base de Données'!A235&lt;&gt;"",'Base de Données'!A235,"-")</f>
        <v>RDCR5362</v>
      </c>
      <c r="B235" s="35" t="str">
        <f>IF('Base de Données'!B235&lt;&gt;"",'Base de Données'!B235,"-")</f>
        <v>RIEGERT</v>
      </c>
      <c r="C235" s="35" t="str">
        <f>IF('Base de Données'!C235&lt;&gt;"",'Base de Données'!C235,"-")</f>
        <v>Raymonde</v>
      </c>
      <c r="D235" s="35" t="str">
        <f>IF('Base de Données'!D235&lt;&gt;"",'Base de Données'!D235,"-")</f>
        <v>2-maitrise</v>
      </c>
      <c r="E235" s="35" t="str">
        <f>IF('Base de Données'!E235&lt;&gt;"",'Base de Données'!E235,"-")</f>
        <v>Paris</v>
      </c>
      <c r="F235" s="35" t="str">
        <f>IF('Base de Données'!F235&lt;&gt;"",'Base de Données'!F235,"-")</f>
        <v>pièce 78</v>
      </c>
      <c r="G235" s="35">
        <f>IF('Base de Données'!G235&lt;&gt;"",'Base de Données'!G235,"-")</f>
        <v>3079</v>
      </c>
      <c r="H235" s="35">
        <f>IF('Base de Données'!H235&lt;&gt;"",'Base de Données'!H235,"-")</f>
        <v>33803.730000000003</v>
      </c>
      <c r="I235" s="35" t="str">
        <f>IF('Base de Données'!I235&lt;&gt;"",'Base de Données'!I235,"-")</f>
        <v>femme</v>
      </c>
      <c r="J235" s="35">
        <f>IF('Base de Données'!J235&lt;&gt;"",'Base de Données'!J235,"-")</f>
        <v>21587</v>
      </c>
      <c r="K235" s="35">
        <f>IF('Base de Données'!K235&lt;&gt;"",'Base de Données'!K235,"-")</f>
        <v>52</v>
      </c>
      <c r="L235" s="19" t="str">
        <f t="shared" si="21"/>
        <v>femme2-maitrise</v>
      </c>
      <c r="M235" s="19" t="str">
        <f t="shared" si="22"/>
        <v>femme2-maitriseParis</v>
      </c>
      <c r="N235" s="32" t="str">
        <f t="shared" si="23"/>
        <v>-</v>
      </c>
      <c r="O235" s="17">
        <f t="shared" si="24"/>
        <v>0</v>
      </c>
      <c r="P235" s="17">
        <f t="shared" si="25"/>
        <v>0</v>
      </c>
      <c r="Q235" s="17">
        <f t="shared" si="26"/>
        <v>33803.730000000003</v>
      </c>
      <c r="R235" s="19" t="str">
        <f t="shared" si="27"/>
        <v>femmeParis</v>
      </c>
    </row>
    <row r="236" spans="1:18" s="17" customFormat="1" x14ac:dyDescent="0.2">
      <c r="A236" s="35" t="str">
        <f>IF('Base de Données'!A236&lt;&gt;"",'Base de Données'!A236,"-")</f>
        <v>CPVR8736</v>
      </c>
      <c r="B236" s="35" t="str">
        <f>IF('Base de Données'!B236&lt;&gt;"",'Base de Données'!B236,"-")</f>
        <v>ROBERT</v>
      </c>
      <c r="C236" s="35" t="str">
        <f>IF('Base de Données'!C236&lt;&gt;"",'Base de Données'!C236,"-")</f>
        <v>Christelle</v>
      </c>
      <c r="D236" s="35" t="str">
        <f>IF('Base de Données'!D236&lt;&gt;"",'Base de Données'!D236,"-")</f>
        <v>1-agent</v>
      </c>
      <c r="E236" s="35" t="str">
        <f>IF('Base de Données'!E236&lt;&gt;"",'Base de Données'!E236,"-")</f>
        <v>Nice</v>
      </c>
      <c r="F236" s="35" t="str">
        <f>IF('Base de Données'!F236&lt;&gt;"",'Base de Données'!F236,"-")</f>
        <v>pièce 78</v>
      </c>
      <c r="G236" s="35">
        <f>IF('Base de Données'!G236&lt;&gt;"",'Base de Données'!G236,"-")</f>
        <v>3017</v>
      </c>
      <c r="H236" s="35">
        <f>IF('Base de Données'!H236&lt;&gt;"",'Base de Données'!H236,"-")</f>
        <v>22958.15</v>
      </c>
      <c r="I236" s="35" t="str">
        <f>IF('Base de Données'!I236&lt;&gt;"",'Base de Données'!I236,"-")</f>
        <v>femme</v>
      </c>
      <c r="J236" s="35">
        <f>IF('Base de Données'!J236&lt;&gt;"",'Base de Données'!J236,"-")</f>
        <v>31156</v>
      </c>
      <c r="K236" s="35">
        <f>IF('Base de Données'!K236&lt;&gt;"",'Base de Données'!K236,"-")</f>
        <v>26</v>
      </c>
      <c r="L236" s="19" t="str">
        <f t="shared" si="21"/>
        <v>femme1-agent</v>
      </c>
      <c r="M236" s="19" t="str">
        <f t="shared" si="22"/>
        <v>femme1-agentNice</v>
      </c>
      <c r="N236" s="32" t="str">
        <f t="shared" si="23"/>
        <v>-</v>
      </c>
      <c r="O236" s="17">
        <f t="shared" si="24"/>
        <v>0</v>
      </c>
      <c r="P236" s="17">
        <f t="shared" si="25"/>
        <v>1</v>
      </c>
      <c r="Q236" s="17" t="str">
        <f t="shared" si="26"/>
        <v>-</v>
      </c>
      <c r="R236" s="19" t="str">
        <f t="shared" si="27"/>
        <v>femmeNice</v>
      </c>
    </row>
    <row r="237" spans="1:18" s="17" customFormat="1" x14ac:dyDescent="0.2">
      <c r="A237" s="35" t="str">
        <f>IF('Base de Données'!A237&lt;&gt;"",'Base de Données'!A237,"-")</f>
        <v>VOVR6257</v>
      </c>
      <c r="B237" s="35" t="str">
        <f>IF('Base de Données'!B237&lt;&gt;"",'Base de Données'!B237,"-")</f>
        <v>ROBERT</v>
      </c>
      <c r="C237" s="35" t="str">
        <f>IF('Base de Données'!C237&lt;&gt;"",'Base de Données'!C237,"-")</f>
        <v>Viviane</v>
      </c>
      <c r="D237" s="35" t="str">
        <f>IF('Base de Données'!D237&lt;&gt;"",'Base de Données'!D237,"-")</f>
        <v>1-agent</v>
      </c>
      <c r="E237" s="35" t="str">
        <f>IF('Base de Données'!E237&lt;&gt;"",'Base de Données'!E237,"-")</f>
        <v>Strasbourg</v>
      </c>
      <c r="F237" s="35" t="str">
        <f>IF('Base de Données'!F237&lt;&gt;"",'Base de Données'!F237,"-")</f>
        <v>pièce 222</v>
      </c>
      <c r="G237" s="35">
        <f>IF('Base de Données'!G237&lt;&gt;"",'Base de Données'!G237,"-")</f>
        <v>3531</v>
      </c>
      <c r="H237" s="35">
        <f>IF('Base de Données'!H237&lt;&gt;"",'Base de Données'!H237,"-")</f>
        <v>30063.96</v>
      </c>
      <c r="I237" s="35" t="str">
        <f>IF('Base de Données'!I237&lt;&gt;"",'Base de Données'!I237,"-")</f>
        <v>femme</v>
      </c>
      <c r="J237" s="35">
        <f>IF('Base de Données'!J237&lt;&gt;"",'Base de Données'!J237,"-")</f>
        <v>26110</v>
      </c>
      <c r="K237" s="35">
        <f>IF('Base de Données'!K237&lt;&gt;"",'Base de Données'!K237,"-")</f>
        <v>40</v>
      </c>
      <c r="L237" s="19" t="str">
        <f t="shared" si="21"/>
        <v>femme1-agent</v>
      </c>
      <c r="M237" s="19" t="str">
        <f t="shared" si="22"/>
        <v>femme1-agentStrasbourg</v>
      </c>
      <c r="N237" s="32" t="str">
        <f t="shared" si="23"/>
        <v>-</v>
      </c>
      <c r="O237" s="17">
        <f t="shared" si="24"/>
        <v>0</v>
      </c>
      <c r="P237" s="17">
        <f t="shared" si="25"/>
        <v>0</v>
      </c>
      <c r="Q237" s="17" t="str">
        <f t="shared" si="26"/>
        <v>-</v>
      </c>
      <c r="R237" s="19" t="str">
        <f t="shared" si="27"/>
        <v>femmeStrasbourg</v>
      </c>
    </row>
    <row r="238" spans="1:18" s="17" customFormat="1" x14ac:dyDescent="0.2">
      <c r="A238" s="35" t="str">
        <f>IF('Base de Données'!A238&lt;&gt;"",'Base de Données'!A238,"-")</f>
        <v>RDHR5100</v>
      </c>
      <c r="B238" s="35" t="str">
        <f>IF('Base de Données'!B238&lt;&gt;"",'Base de Données'!B238,"-")</f>
        <v>RODIER</v>
      </c>
      <c r="C238" s="35" t="str">
        <f>IF('Base de Données'!C238&lt;&gt;"",'Base de Données'!C238,"-")</f>
        <v>Régis</v>
      </c>
      <c r="D238" s="35" t="str">
        <f>IF('Base de Données'!D238&lt;&gt;"",'Base de Données'!D238,"-")</f>
        <v>2-maitrise</v>
      </c>
      <c r="E238" s="35" t="str">
        <f>IF('Base de Données'!E238&lt;&gt;"",'Base de Données'!E238,"-")</f>
        <v>Paris</v>
      </c>
      <c r="F238" s="35" t="str">
        <f>IF('Base de Données'!F238&lt;&gt;"",'Base de Données'!F238,"-")</f>
        <v>pièce 132</v>
      </c>
      <c r="G238" s="35">
        <f>IF('Base de Données'!G238&lt;&gt;"",'Base de Données'!G238,"-")</f>
        <v>3916</v>
      </c>
      <c r="H238" s="35">
        <f>IF('Base de Données'!H238&lt;&gt;"",'Base de Données'!H238,"-")</f>
        <v>34826.58</v>
      </c>
      <c r="I238" s="35" t="str">
        <f>IF('Base de Données'!I238&lt;&gt;"",'Base de Données'!I238,"-")</f>
        <v>homme</v>
      </c>
      <c r="J238" s="35">
        <f>IF('Base de Données'!J238&lt;&gt;"",'Base de Données'!J238,"-")</f>
        <v>22736</v>
      </c>
      <c r="K238" s="35">
        <f>IF('Base de Données'!K238&lt;&gt;"",'Base de Données'!K238,"-")</f>
        <v>49</v>
      </c>
      <c r="L238" s="19" t="str">
        <f t="shared" si="21"/>
        <v>homme2-maitrise</v>
      </c>
      <c r="M238" s="19" t="str">
        <f t="shared" si="22"/>
        <v>homme2-maitriseParis</v>
      </c>
      <c r="N238" s="32" t="str">
        <f t="shared" si="23"/>
        <v>-</v>
      </c>
      <c r="O238" s="17">
        <f t="shared" si="24"/>
        <v>0</v>
      </c>
      <c r="P238" s="17">
        <f t="shared" si="25"/>
        <v>0</v>
      </c>
      <c r="Q238" s="17">
        <f t="shared" si="26"/>
        <v>34826.58</v>
      </c>
      <c r="R238" s="19" t="str">
        <f t="shared" si="27"/>
        <v>hommeParis</v>
      </c>
    </row>
    <row r="239" spans="1:18" s="17" customFormat="1" x14ac:dyDescent="0.2">
      <c r="A239" s="35" t="str">
        <f>IF('Base de Données'!A239&lt;&gt;"",'Base de Données'!A239,"-")</f>
        <v>LAKR8442</v>
      </c>
      <c r="B239" s="35" t="str">
        <f>IF('Base de Données'!B239&lt;&gt;"",'Base de Données'!B239,"-")</f>
        <v>ROGUET</v>
      </c>
      <c r="C239" s="35" t="str">
        <f>IF('Base de Données'!C239&lt;&gt;"",'Base de Données'!C239,"-")</f>
        <v>Laurent</v>
      </c>
      <c r="D239" s="35" t="str">
        <f>IF('Base de Données'!D239&lt;&gt;"",'Base de Données'!D239,"-")</f>
        <v>3-cadre</v>
      </c>
      <c r="E239" s="35" t="str">
        <f>IF('Base de Données'!E239&lt;&gt;"",'Base de Données'!E239,"-")</f>
        <v>Nice</v>
      </c>
      <c r="F239" s="35" t="str">
        <f>IF('Base de Données'!F239&lt;&gt;"",'Base de Données'!F239,"-")</f>
        <v>pièce 73</v>
      </c>
      <c r="G239" s="35">
        <f>IF('Base de Données'!G239&lt;&gt;"",'Base de Données'!G239,"-")</f>
        <v>3166</v>
      </c>
      <c r="H239" s="35">
        <f>IF('Base de Données'!H239&lt;&gt;"",'Base de Données'!H239,"-")</f>
        <v>56669.120000000003</v>
      </c>
      <c r="I239" s="35" t="str">
        <f>IF('Base de Données'!I239&lt;&gt;"",'Base de Données'!I239,"-")</f>
        <v>homme</v>
      </c>
      <c r="J239" s="35">
        <f>IF('Base de Données'!J239&lt;&gt;"",'Base de Données'!J239,"-")</f>
        <v>30691</v>
      </c>
      <c r="K239" s="35">
        <f>IF('Base de Données'!K239&lt;&gt;"",'Base de Données'!K239,"-")</f>
        <v>27</v>
      </c>
      <c r="L239" s="19" t="str">
        <f t="shared" si="21"/>
        <v>homme3-cadre</v>
      </c>
      <c r="M239" s="19" t="str">
        <f t="shared" si="22"/>
        <v>homme3-cadreNice</v>
      </c>
      <c r="N239" s="32" t="str">
        <f t="shared" si="23"/>
        <v>-</v>
      </c>
      <c r="O239" s="17">
        <f t="shared" si="24"/>
        <v>0</v>
      </c>
      <c r="P239" s="17">
        <f t="shared" si="25"/>
        <v>0</v>
      </c>
      <c r="Q239" s="17">
        <f t="shared" si="26"/>
        <v>56669.120000000003</v>
      </c>
      <c r="R239" s="19" t="str">
        <f t="shared" si="27"/>
        <v>hommeNice</v>
      </c>
    </row>
    <row r="240" spans="1:18" s="17" customFormat="1" x14ac:dyDescent="0.2">
      <c r="A240" s="35" t="str">
        <f>IF('Base de Données'!A240&lt;&gt;"",'Base de Données'!A240,"-")</f>
        <v>CSAR6603</v>
      </c>
      <c r="B240" s="35" t="str">
        <f>IF('Base de Données'!B240&lt;&gt;"",'Base de Données'!B240,"-")</f>
        <v>ROLLAIS-BRUNE</v>
      </c>
      <c r="C240" s="35" t="str">
        <f>IF('Base de Données'!C240&lt;&gt;"",'Base de Données'!C240,"-")</f>
        <v>Colette</v>
      </c>
      <c r="D240" s="35" t="str">
        <f>IF('Base de Données'!D240&lt;&gt;"",'Base de Données'!D240,"-")</f>
        <v>1-agent</v>
      </c>
      <c r="E240" s="35" t="str">
        <f>IF('Base de Données'!E240&lt;&gt;"",'Base de Données'!E240,"-")</f>
        <v>Nice</v>
      </c>
      <c r="F240" s="35" t="str">
        <f>IF('Base de Données'!F240&lt;&gt;"",'Base de Données'!F240,"-")</f>
        <v>pièce 64</v>
      </c>
      <c r="G240" s="35">
        <f>IF('Base de Données'!G240&lt;&gt;"",'Base de Données'!G240,"-")</f>
        <v>3663</v>
      </c>
      <c r="H240" s="35">
        <f>IF('Base de Données'!H240&lt;&gt;"",'Base de Données'!H240,"-")</f>
        <v>20851.28</v>
      </c>
      <c r="I240" s="35" t="str">
        <f>IF('Base de Données'!I240&lt;&gt;"",'Base de Données'!I240,"-")</f>
        <v>femme</v>
      </c>
      <c r="J240" s="35">
        <f>IF('Base de Données'!J240&lt;&gt;"",'Base de Données'!J240,"-")</f>
        <v>26277</v>
      </c>
      <c r="K240" s="35">
        <f>IF('Base de Données'!K240&lt;&gt;"",'Base de Données'!K240,"-")</f>
        <v>40</v>
      </c>
      <c r="L240" s="19" t="str">
        <f t="shared" si="21"/>
        <v>femme1-agent</v>
      </c>
      <c r="M240" s="19" t="str">
        <f t="shared" si="22"/>
        <v>femme1-agentNice</v>
      </c>
      <c r="N240" s="32" t="str">
        <f t="shared" si="23"/>
        <v>-</v>
      </c>
      <c r="O240" s="17">
        <f t="shared" si="24"/>
        <v>0</v>
      </c>
      <c r="P240" s="17">
        <f t="shared" si="25"/>
        <v>1</v>
      </c>
      <c r="Q240" s="17" t="str">
        <f t="shared" si="26"/>
        <v>-</v>
      </c>
      <c r="R240" s="19" t="str">
        <f t="shared" si="27"/>
        <v>femmeNice</v>
      </c>
    </row>
    <row r="241" spans="1:18" s="17" customFormat="1" x14ac:dyDescent="0.2">
      <c r="A241" s="35" t="str">
        <f>IF('Base de Données'!A241&lt;&gt;"",'Base de Données'!A241,"-")</f>
        <v>CNAR8451</v>
      </c>
      <c r="B241" s="35" t="str">
        <f>IF('Base de Données'!B241&lt;&gt;"",'Base de Données'!B241,"-")</f>
        <v>ROLLAND</v>
      </c>
      <c r="C241" s="35" t="str">
        <f>IF('Base de Données'!C241&lt;&gt;"",'Base de Données'!C241,"-")</f>
        <v>Céline</v>
      </c>
      <c r="D241" s="35" t="str">
        <f>IF('Base de Données'!D241&lt;&gt;"",'Base de Données'!D241,"-")</f>
        <v>1-agent</v>
      </c>
      <c r="E241" s="35" t="str">
        <f>IF('Base de Données'!E241&lt;&gt;"",'Base de Données'!E241,"-")</f>
        <v>Paris</v>
      </c>
      <c r="F241" s="35" t="str">
        <f>IF('Base de Données'!F241&lt;&gt;"",'Base de Données'!F241,"-")</f>
        <v>pièce 80</v>
      </c>
      <c r="G241" s="35">
        <f>IF('Base de Données'!G241&lt;&gt;"",'Base de Données'!G241,"-")</f>
        <v>3077</v>
      </c>
      <c r="H241" s="35">
        <f>IF('Base de Données'!H241&lt;&gt;"",'Base de Données'!H241,"-")</f>
        <v>20312.34</v>
      </c>
      <c r="I241" s="35" t="str">
        <f>IF('Base de Données'!I241&lt;&gt;"",'Base de Données'!I241,"-")</f>
        <v>femme</v>
      </c>
      <c r="J241" s="35">
        <f>IF('Base de Données'!J241&lt;&gt;"",'Base de Données'!J241,"-")</f>
        <v>31580</v>
      </c>
      <c r="K241" s="35">
        <f>IF('Base de Données'!K241&lt;&gt;"",'Base de Données'!K241,"-")</f>
        <v>25</v>
      </c>
      <c r="L241" s="19" t="str">
        <f t="shared" si="21"/>
        <v>femme1-agent</v>
      </c>
      <c r="M241" s="19" t="str">
        <f t="shared" si="22"/>
        <v>femme1-agentParis</v>
      </c>
      <c r="N241" s="32" t="str">
        <f t="shared" si="23"/>
        <v>-</v>
      </c>
      <c r="O241" s="17">
        <f t="shared" si="24"/>
        <v>0</v>
      </c>
      <c r="P241" s="17">
        <f t="shared" si="25"/>
        <v>1</v>
      </c>
      <c r="Q241" s="17" t="str">
        <f t="shared" si="26"/>
        <v>-</v>
      </c>
      <c r="R241" s="19" t="str">
        <f t="shared" si="27"/>
        <v>femmeParis</v>
      </c>
    </row>
    <row r="242" spans="1:18" s="17" customFormat="1" x14ac:dyDescent="0.2">
      <c r="A242" s="35" t="str">
        <f>IF('Base de Données'!A242&lt;&gt;"",'Base de Données'!A242,"-")</f>
        <v>SBSR6123</v>
      </c>
      <c r="B242" s="35" t="str">
        <f>IF('Base de Données'!B242&lt;&gt;"",'Base de Données'!B242,"-")</f>
        <v>ROSAR</v>
      </c>
      <c r="C242" s="35" t="str">
        <f>IF('Base de Données'!C242&lt;&gt;"",'Base de Données'!C242,"-")</f>
        <v>Sylvie</v>
      </c>
      <c r="D242" s="35" t="str">
        <f>IF('Base de Données'!D242&lt;&gt;"",'Base de Données'!D242,"-")</f>
        <v>1-agent</v>
      </c>
      <c r="E242" s="35" t="str">
        <f>IF('Base de Données'!E242&lt;&gt;"",'Base de Données'!E242,"-")</f>
        <v>Nice</v>
      </c>
      <c r="F242" s="35" t="str">
        <f>IF('Base de Données'!F242&lt;&gt;"",'Base de Données'!F242,"-")</f>
        <v>pièce 62</v>
      </c>
      <c r="G242" s="35">
        <f>IF('Base de Données'!G242&lt;&gt;"",'Base de Données'!G242,"-")</f>
        <v>3121</v>
      </c>
      <c r="H242" s="35">
        <f>IF('Base de Données'!H242&lt;&gt;"",'Base de Données'!H242,"-")</f>
        <v>22703</v>
      </c>
      <c r="I242" s="35" t="str">
        <f>IF('Base de Données'!I242&lt;&gt;"",'Base de Données'!I242,"-")</f>
        <v>femme</v>
      </c>
      <c r="J242" s="35">
        <f>IF('Base de Données'!J242&lt;&gt;"",'Base de Données'!J242,"-")</f>
        <v>25003</v>
      </c>
      <c r="K242" s="35">
        <f>IF('Base de Données'!K242&lt;&gt;"",'Base de Données'!K242,"-")</f>
        <v>43</v>
      </c>
      <c r="L242" s="19" t="str">
        <f t="shared" si="21"/>
        <v>femme1-agent</v>
      </c>
      <c r="M242" s="19" t="str">
        <f t="shared" si="22"/>
        <v>femme1-agentNice</v>
      </c>
      <c r="N242" s="32" t="str">
        <f t="shared" si="23"/>
        <v>-</v>
      </c>
      <c r="O242" s="17">
        <f t="shared" si="24"/>
        <v>0</v>
      </c>
      <c r="P242" s="17">
        <f t="shared" si="25"/>
        <v>1</v>
      </c>
      <c r="Q242" s="17" t="str">
        <f t="shared" si="26"/>
        <v>-</v>
      </c>
      <c r="R242" s="19" t="str">
        <f t="shared" si="27"/>
        <v>femmeNice</v>
      </c>
    </row>
    <row r="243" spans="1:18" s="17" customFormat="1" x14ac:dyDescent="0.2">
      <c r="A243" s="35" t="str">
        <f>IF('Base de Données'!A243&lt;&gt;"",'Base de Données'!A243,"-")</f>
        <v>RXNR6026</v>
      </c>
      <c r="B243" s="35" t="str">
        <f>IF('Base de Données'!B243&lt;&gt;"",'Base de Données'!B243,"-")</f>
        <v>ROSSO</v>
      </c>
      <c r="C243" s="35" t="str">
        <f>IF('Base de Données'!C243&lt;&gt;"",'Base de Données'!C243,"-")</f>
        <v>Robert</v>
      </c>
      <c r="D243" s="35" t="str">
        <f>IF('Base de Données'!D243&lt;&gt;"",'Base de Données'!D243,"-")</f>
        <v>3-cadre</v>
      </c>
      <c r="E243" s="35" t="str">
        <f>IF('Base de Données'!E243&lt;&gt;"",'Base de Données'!E243,"-")</f>
        <v>Paris</v>
      </c>
      <c r="F243" s="35" t="str">
        <f>IF('Base de Données'!F243&lt;&gt;"",'Base de Données'!F243,"-")</f>
        <v>pièce 20</v>
      </c>
      <c r="G243" s="35">
        <f>IF('Base de Données'!G243&lt;&gt;"",'Base de Données'!G243,"-")</f>
        <v>3165</v>
      </c>
      <c r="H243" s="35">
        <f>IF('Base de Données'!H243&lt;&gt;"",'Base de Données'!H243,"-")</f>
        <v>58204.91</v>
      </c>
      <c r="I243" s="35" t="str">
        <f>IF('Base de Données'!I243&lt;&gt;"",'Base de Données'!I243,"-")</f>
        <v>homme</v>
      </c>
      <c r="J243" s="35">
        <f>IF('Base de Données'!J243&lt;&gt;"",'Base de Données'!J243,"-")</f>
        <v>26164</v>
      </c>
      <c r="K243" s="35">
        <f>IF('Base de Données'!K243&lt;&gt;"",'Base de Données'!K243,"-")</f>
        <v>40</v>
      </c>
      <c r="L243" s="19" t="str">
        <f t="shared" si="21"/>
        <v>homme3-cadre</v>
      </c>
      <c r="M243" s="19" t="str">
        <f t="shared" si="22"/>
        <v>homme3-cadreParis</v>
      </c>
      <c r="N243" s="32" t="str">
        <f t="shared" si="23"/>
        <v>-</v>
      </c>
      <c r="O243" s="17">
        <f t="shared" si="24"/>
        <v>0</v>
      </c>
      <c r="P243" s="17">
        <f t="shared" si="25"/>
        <v>0</v>
      </c>
      <c r="Q243" s="17">
        <f t="shared" si="26"/>
        <v>58204.91</v>
      </c>
      <c r="R243" s="19" t="str">
        <f t="shared" si="27"/>
        <v>hommeParis</v>
      </c>
    </row>
    <row r="244" spans="1:18" s="17" customFormat="1" x14ac:dyDescent="0.2">
      <c r="A244" s="35" t="str">
        <f>IF('Base de Données'!A244&lt;&gt;"",'Base de Données'!A244,"-")</f>
        <v>MQER5467</v>
      </c>
      <c r="B244" s="35" t="str">
        <f>IF('Base de Données'!B244&lt;&gt;"",'Base de Données'!B244,"-")</f>
        <v>ROTENBERG</v>
      </c>
      <c r="C244" s="35" t="str">
        <f>IF('Base de Données'!C244&lt;&gt;"",'Base de Données'!C244,"-")</f>
        <v>Michel</v>
      </c>
      <c r="D244" s="35" t="str">
        <f>IF('Base de Données'!D244&lt;&gt;"",'Base de Données'!D244,"-")</f>
        <v>3-cadre</v>
      </c>
      <c r="E244" s="35" t="str">
        <f>IF('Base de Données'!E244&lt;&gt;"",'Base de Données'!E244,"-")</f>
        <v>Paris</v>
      </c>
      <c r="F244" s="35" t="str">
        <f>IF('Base de Données'!F244&lt;&gt;"",'Base de Données'!F244,"-")</f>
        <v>pièce 74</v>
      </c>
      <c r="G244" s="35">
        <f>IF('Base de Données'!G244&lt;&gt;"",'Base de Données'!G244,"-")</f>
        <v>3024</v>
      </c>
      <c r="H244" s="35">
        <f>IF('Base de Données'!H244&lt;&gt;"",'Base de Données'!H244,"-")</f>
        <v>49697.61</v>
      </c>
      <c r="I244" s="35" t="str">
        <f>IF('Base de Données'!I244&lt;&gt;"",'Base de Données'!I244,"-")</f>
        <v>homme</v>
      </c>
      <c r="J244" s="35">
        <f>IF('Base de Données'!J244&lt;&gt;"",'Base de Données'!J244,"-")</f>
        <v>19923</v>
      </c>
      <c r="K244" s="35">
        <f>IF('Base de Données'!K244&lt;&gt;"",'Base de Données'!K244,"-")</f>
        <v>57</v>
      </c>
      <c r="L244" s="19" t="str">
        <f t="shared" si="21"/>
        <v>homme3-cadre</v>
      </c>
      <c r="M244" s="19" t="str">
        <f t="shared" si="22"/>
        <v>homme3-cadreParis</v>
      </c>
      <c r="N244" s="32" t="str">
        <f t="shared" si="23"/>
        <v>-</v>
      </c>
      <c r="O244" s="17">
        <f t="shared" si="24"/>
        <v>0</v>
      </c>
      <c r="P244" s="17">
        <f t="shared" si="25"/>
        <v>0</v>
      </c>
      <c r="Q244" s="17">
        <f t="shared" si="26"/>
        <v>49697.61</v>
      </c>
      <c r="R244" s="19" t="str">
        <f t="shared" si="27"/>
        <v>hommeParis</v>
      </c>
    </row>
    <row r="245" spans="1:18" s="17" customFormat="1" x14ac:dyDescent="0.2">
      <c r="A245" s="35" t="str">
        <f>IF('Base de Données'!A245&lt;&gt;"",'Base de Données'!A245,"-")</f>
        <v>NNAR7776</v>
      </c>
      <c r="B245" s="35" t="str">
        <f>IF('Base de Données'!B245&lt;&gt;"",'Base de Données'!B245,"-")</f>
        <v>ROULET</v>
      </c>
      <c r="C245" s="35" t="str">
        <f>IF('Base de Données'!C245&lt;&gt;"",'Base de Données'!C245,"-")</f>
        <v>Nathalie</v>
      </c>
      <c r="D245" s="35" t="str">
        <f>IF('Base de Données'!D245&lt;&gt;"",'Base de Données'!D245,"-")</f>
        <v>1-agent</v>
      </c>
      <c r="E245" s="35" t="str">
        <f>IF('Base de Données'!E245&lt;&gt;"",'Base de Données'!E245,"-")</f>
        <v>Nice</v>
      </c>
      <c r="F245" s="35" t="str">
        <f>IF('Base de Données'!F245&lt;&gt;"",'Base de Données'!F245,"-")</f>
        <v>pièce 212</v>
      </c>
      <c r="G245" s="35">
        <f>IF('Base de Données'!G245&lt;&gt;"",'Base de Données'!G245,"-")</f>
        <v>3185</v>
      </c>
      <c r="H245" s="35">
        <f>IF('Base de Données'!H245&lt;&gt;"",'Base de Données'!H245,"-")</f>
        <v>23881.55</v>
      </c>
      <c r="I245" s="35" t="str">
        <f>IF('Base de Données'!I245&lt;&gt;"",'Base de Données'!I245,"-")</f>
        <v>femme</v>
      </c>
      <c r="J245" s="35">
        <f>IF('Base de Données'!J245&lt;&gt;"",'Base de Données'!J245,"-")</f>
        <v>30423</v>
      </c>
      <c r="K245" s="35">
        <f>IF('Base de Données'!K245&lt;&gt;"",'Base de Données'!K245,"-")</f>
        <v>28</v>
      </c>
      <c r="L245" s="19" t="str">
        <f t="shared" si="21"/>
        <v>femme1-agent</v>
      </c>
      <c r="M245" s="19" t="str">
        <f t="shared" si="22"/>
        <v>femme1-agentNice</v>
      </c>
      <c r="N245" s="32" t="str">
        <f t="shared" si="23"/>
        <v>-</v>
      </c>
      <c r="O245" s="17">
        <f t="shared" si="24"/>
        <v>0</v>
      </c>
      <c r="P245" s="17">
        <f t="shared" si="25"/>
        <v>1</v>
      </c>
      <c r="Q245" s="17" t="str">
        <f t="shared" si="26"/>
        <v>-</v>
      </c>
      <c r="R245" s="19" t="str">
        <f t="shared" si="27"/>
        <v>femmeNice</v>
      </c>
    </row>
    <row r="246" spans="1:18" s="17" customFormat="1" x14ac:dyDescent="0.2">
      <c r="A246" s="35" t="str">
        <f>IF('Base de Données'!A246&lt;&gt;"",'Base de Données'!A246,"-")</f>
        <v>JMSR5170</v>
      </c>
      <c r="B246" s="35" t="str">
        <f>IF('Base de Données'!B246&lt;&gt;"",'Base de Données'!B246,"-")</f>
        <v>ROUX</v>
      </c>
      <c r="C246" s="35" t="str">
        <f>IF('Base de Données'!C246&lt;&gt;"",'Base de Données'!C246,"-")</f>
        <v>Yveline</v>
      </c>
      <c r="D246" s="35" t="str">
        <f>IF('Base de Données'!D246&lt;&gt;"",'Base de Données'!D246,"-")</f>
        <v>4-cadre supérieur</v>
      </c>
      <c r="E246" s="35" t="str">
        <f>IF('Base de Données'!E246&lt;&gt;"",'Base de Données'!E246,"-")</f>
        <v>Nice</v>
      </c>
      <c r="F246" s="35" t="str">
        <f>IF('Base de Données'!F246&lt;&gt;"",'Base de Données'!F246,"-")</f>
        <v>pièce 216</v>
      </c>
      <c r="G246" s="35">
        <f>IF('Base de Données'!G246&lt;&gt;"",'Base de Données'!G246,"-")</f>
        <v>3082</v>
      </c>
      <c r="H246" s="35">
        <f>IF('Base de Données'!H246&lt;&gt;"",'Base de Données'!H246,"-")</f>
        <v>79223.91</v>
      </c>
      <c r="I246" s="35" t="str">
        <f>IF('Base de Données'!I246&lt;&gt;"",'Base de Données'!I246,"-")</f>
        <v>femme</v>
      </c>
      <c r="J246" s="35">
        <f>IF('Base de Données'!J246&lt;&gt;"",'Base de Données'!J246,"-")</f>
        <v>22859</v>
      </c>
      <c r="K246" s="35">
        <f>IF('Base de Données'!K246&lt;&gt;"",'Base de Données'!K246,"-")</f>
        <v>49</v>
      </c>
      <c r="L246" s="19" t="str">
        <f t="shared" si="21"/>
        <v>femme4-cadre supérieur</v>
      </c>
      <c r="M246" s="19" t="str">
        <f t="shared" si="22"/>
        <v>femme4-cadre supérieurNice</v>
      </c>
      <c r="N246" s="32">
        <f t="shared" si="23"/>
        <v>22859</v>
      </c>
      <c r="O246" s="17">
        <f t="shared" si="24"/>
        <v>1</v>
      </c>
      <c r="P246" s="17">
        <f t="shared" si="25"/>
        <v>0</v>
      </c>
      <c r="Q246" s="17">
        <f t="shared" si="26"/>
        <v>79223.91</v>
      </c>
      <c r="R246" s="19" t="str">
        <f t="shared" si="27"/>
        <v>femmeNice</v>
      </c>
    </row>
    <row r="247" spans="1:18" s="17" customFormat="1" x14ac:dyDescent="0.2">
      <c r="A247" s="35" t="str">
        <f>IF('Base de Données'!A247&lt;&gt;"",'Base de Données'!A247,"-")</f>
        <v>MSHS7645</v>
      </c>
      <c r="B247" s="35" t="str">
        <f>IF('Base de Données'!B247&lt;&gt;"",'Base de Données'!B247,"-")</f>
        <v>SAADA</v>
      </c>
      <c r="C247" s="35" t="str">
        <f>IF('Base de Données'!C247&lt;&gt;"",'Base de Données'!C247,"-")</f>
        <v>Martine</v>
      </c>
      <c r="D247" s="35" t="str">
        <f>IF('Base de Données'!D247&lt;&gt;"",'Base de Données'!D247,"-")</f>
        <v>1-agent</v>
      </c>
      <c r="E247" s="35" t="str">
        <f>IF('Base de Données'!E247&lt;&gt;"",'Base de Données'!E247,"-")</f>
        <v>Paris</v>
      </c>
      <c r="F247" s="35" t="str">
        <f>IF('Base de Données'!F247&lt;&gt;"",'Base de Données'!F247,"-")</f>
        <v>pièce 233</v>
      </c>
      <c r="G247" s="35">
        <f>IF('Base de Données'!G247&lt;&gt;"",'Base de Données'!G247,"-")</f>
        <v>3563</v>
      </c>
      <c r="H247" s="35">
        <f>IF('Base de Données'!H247&lt;&gt;"",'Base de Données'!H247,"-")</f>
        <v>23705.51</v>
      </c>
      <c r="I247" s="35" t="str">
        <f>IF('Base de Données'!I247&lt;&gt;"",'Base de Données'!I247,"-")</f>
        <v>femme</v>
      </c>
      <c r="J247" s="35">
        <f>IF('Base de Données'!J247&lt;&gt;"",'Base de Données'!J247,"-")</f>
        <v>28570</v>
      </c>
      <c r="K247" s="35">
        <f>IF('Base de Données'!K247&lt;&gt;"",'Base de Données'!K247,"-")</f>
        <v>33</v>
      </c>
      <c r="L247" s="19" t="str">
        <f t="shared" si="21"/>
        <v>femme1-agent</v>
      </c>
      <c r="M247" s="19" t="str">
        <f t="shared" si="22"/>
        <v>femme1-agentParis</v>
      </c>
      <c r="N247" s="32" t="str">
        <f t="shared" si="23"/>
        <v>-</v>
      </c>
      <c r="O247" s="17">
        <f t="shared" si="24"/>
        <v>0</v>
      </c>
      <c r="P247" s="17">
        <f t="shared" si="25"/>
        <v>1</v>
      </c>
      <c r="Q247" s="17" t="str">
        <f t="shared" si="26"/>
        <v>-</v>
      </c>
      <c r="R247" s="19" t="str">
        <f t="shared" si="27"/>
        <v>femmeParis</v>
      </c>
    </row>
    <row r="248" spans="1:18" s="17" customFormat="1" x14ac:dyDescent="0.2">
      <c r="A248" s="35" t="str">
        <f>IF('Base de Données'!A248&lt;&gt;"",'Base de Données'!A248,"-")</f>
        <v>MYYS5567</v>
      </c>
      <c r="B248" s="35" t="str">
        <f>IF('Base de Données'!B248&lt;&gt;"",'Base de Données'!B248,"-")</f>
        <v>STABAT</v>
      </c>
      <c r="C248" s="35" t="str">
        <f>IF('Base de Données'!C248&lt;&gt;"",'Base de Données'!C248,"-")</f>
        <v>Mater</v>
      </c>
      <c r="D248" s="35" t="str">
        <f>IF('Base de Données'!D248&lt;&gt;"",'Base de Données'!D248,"-")</f>
        <v>1-agent</v>
      </c>
      <c r="E248" s="35" t="str">
        <f>IF('Base de Données'!E248&lt;&gt;"",'Base de Données'!E248,"-")</f>
        <v>Paris</v>
      </c>
      <c r="F248" s="35" t="str">
        <f>IF('Base de Données'!F248&lt;&gt;"",'Base de Données'!F248,"-")</f>
        <v>pièce 245</v>
      </c>
      <c r="G248" s="35">
        <f>IF('Base de Données'!G248&lt;&gt;"",'Base de Données'!G248,"-")</f>
        <v>3025</v>
      </c>
      <c r="H248" s="35">
        <f>IF('Base de Données'!H248&lt;&gt;"",'Base de Données'!H248,"-")</f>
        <v>25296.880000000001</v>
      </c>
      <c r="I248" s="35" t="str">
        <f>IF('Base de Données'!I248&lt;&gt;"",'Base de Données'!I248,"-")</f>
        <v>femme</v>
      </c>
      <c r="J248" s="35">
        <f>IF('Base de Données'!J248&lt;&gt;"",'Base de Données'!J248,"-")</f>
        <v>20531</v>
      </c>
      <c r="K248" s="35">
        <f>IF('Base de Données'!K248&lt;&gt;"",'Base de Données'!K248,"-")</f>
        <v>55</v>
      </c>
      <c r="L248" s="19" t="str">
        <f t="shared" si="21"/>
        <v>femme1-agent</v>
      </c>
      <c r="M248" s="19" t="str">
        <f t="shared" si="22"/>
        <v>femme1-agentParis</v>
      </c>
      <c r="N248" s="32" t="str">
        <f t="shared" si="23"/>
        <v>-</v>
      </c>
      <c r="O248" s="17">
        <f t="shared" si="24"/>
        <v>0</v>
      </c>
      <c r="P248" s="17">
        <f t="shared" si="25"/>
        <v>0</v>
      </c>
      <c r="Q248" s="17" t="str">
        <f t="shared" si="26"/>
        <v>-</v>
      </c>
      <c r="R248" s="19" t="str">
        <f t="shared" si="27"/>
        <v>femmeParis</v>
      </c>
    </row>
    <row r="249" spans="1:18" s="17" customFormat="1" x14ac:dyDescent="0.2">
      <c r="A249" s="35" t="str">
        <f>IF('Base de Données'!A249&lt;&gt;"",'Base de Données'!A249,"-")</f>
        <v>SYES8737</v>
      </c>
      <c r="B249" s="35" t="str">
        <f>IF('Base de Données'!B249&lt;&gt;"",'Base de Données'!B249,"-")</f>
        <v>SAILLANT</v>
      </c>
      <c r="C249" s="35" t="str">
        <f>IF('Base de Données'!C249&lt;&gt;"",'Base de Données'!C249,"-")</f>
        <v>Séverine</v>
      </c>
      <c r="D249" s="35" t="str">
        <f>IF('Base de Données'!D249&lt;&gt;"",'Base de Données'!D249,"-")</f>
        <v>1-agent</v>
      </c>
      <c r="E249" s="35" t="str">
        <f>IF('Base de Données'!E249&lt;&gt;"",'Base de Données'!E249,"-")</f>
        <v>Nice</v>
      </c>
      <c r="F249" s="35" t="str">
        <f>IF('Base de Données'!F249&lt;&gt;"",'Base de Données'!F249,"-")</f>
        <v>pièce 50</v>
      </c>
      <c r="G249" s="35">
        <f>IF('Base de Données'!G249&lt;&gt;"",'Base de Données'!G249,"-")</f>
        <v>3890</v>
      </c>
      <c r="H249" s="35">
        <f>IF('Base de Données'!H249&lt;&gt;"",'Base de Données'!H249,"-")</f>
        <v>23414.63</v>
      </c>
      <c r="I249" s="35" t="str">
        <f>IF('Base de Données'!I249&lt;&gt;"",'Base de Données'!I249,"-")</f>
        <v>femme</v>
      </c>
      <c r="J249" s="35">
        <f>IF('Base de Données'!J249&lt;&gt;"",'Base de Données'!J249,"-")</f>
        <v>31105</v>
      </c>
      <c r="K249" s="35">
        <f>IF('Base de Données'!K249&lt;&gt;"",'Base de Données'!K249,"-")</f>
        <v>26</v>
      </c>
      <c r="L249" s="19" t="str">
        <f t="shared" si="21"/>
        <v>femme1-agent</v>
      </c>
      <c r="M249" s="19" t="str">
        <f t="shared" si="22"/>
        <v>femme1-agentNice</v>
      </c>
      <c r="N249" s="32" t="str">
        <f t="shared" si="23"/>
        <v>-</v>
      </c>
      <c r="O249" s="17">
        <f t="shared" si="24"/>
        <v>0</v>
      </c>
      <c r="P249" s="17">
        <f t="shared" si="25"/>
        <v>1</v>
      </c>
      <c r="Q249" s="17" t="str">
        <f t="shared" si="26"/>
        <v>-</v>
      </c>
      <c r="R249" s="19" t="str">
        <f t="shared" si="27"/>
        <v>femmeNice</v>
      </c>
    </row>
    <row r="250" spans="1:18" s="17" customFormat="1" x14ac:dyDescent="0.2">
      <c r="A250" s="35" t="str">
        <f>IF('Base de Données'!A250&lt;&gt;"",'Base de Données'!A250,"-")</f>
        <v>JMSD7544</v>
      </c>
      <c r="B250" s="35" t="str">
        <f>IF('Base de Données'!B250&lt;&gt;"",'Base de Données'!B250,"-")</f>
        <v>SAINT DE FLER</v>
      </c>
      <c r="C250" s="35" t="str">
        <f>IF('Base de Données'!C250&lt;&gt;"",'Base de Données'!C250,"-")</f>
        <v>Elsa</v>
      </c>
      <c r="D250" s="35" t="str">
        <f>IF('Base de Données'!D250&lt;&gt;"",'Base de Données'!D250,"-")</f>
        <v>4-cadre supérieur</v>
      </c>
      <c r="E250" s="35" t="str">
        <f>IF('Base de Données'!E250&lt;&gt;"",'Base de Données'!E250,"-")</f>
        <v>Nice</v>
      </c>
      <c r="F250" s="35" t="str">
        <f>IF('Base de Données'!F250&lt;&gt;"",'Base de Données'!F250,"-")</f>
        <v>pièce 224</v>
      </c>
      <c r="G250" s="35">
        <f>IF('Base de Données'!G250&lt;&gt;"",'Base de Données'!G250,"-")</f>
        <v>3417</v>
      </c>
      <c r="H250" s="35">
        <f>IF('Base de Données'!H250&lt;&gt;"",'Base de Données'!H250,"-")</f>
        <v>72229.11</v>
      </c>
      <c r="I250" s="35" t="str">
        <f>IF('Base de Données'!I250&lt;&gt;"",'Base de Données'!I250,"-")</f>
        <v>femme</v>
      </c>
      <c r="J250" s="35">
        <f>IF('Base de Données'!J250&lt;&gt;"",'Base de Données'!J250,"-")</f>
        <v>30196</v>
      </c>
      <c r="K250" s="35">
        <f>IF('Base de Données'!K250&lt;&gt;"",'Base de Données'!K250,"-")</f>
        <v>29</v>
      </c>
      <c r="L250" s="19" t="str">
        <f t="shared" si="21"/>
        <v>femme4-cadre supérieur</v>
      </c>
      <c r="M250" s="19" t="str">
        <f t="shared" si="22"/>
        <v>femme4-cadre supérieurNice</v>
      </c>
      <c r="N250" s="32">
        <f t="shared" si="23"/>
        <v>30196</v>
      </c>
      <c r="O250" s="17">
        <f t="shared" si="24"/>
        <v>1</v>
      </c>
      <c r="P250" s="17">
        <f t="shared" si="25"/>
        <v>0</v>
      </c>
      <c r="Q250" s="17">
        <f t="shared" si="26"/>
        <v>72229.11</v>
      </c>
      <c r="R250" s="19" t="str">
        <f t="shared" si="27"/>
        <v>femmeNice</v>
      </c>
    </row>
    <row r="251" spans="1:18" s="17" customFormat="1" x14ac:dyDescent="0.2">
      <c r="A251" s="35" t="str">
        <f>IF('Base de Données'!A251&lt;&gt;"",'Base de Données'!A251,"-")</f>
        <v>JMST7047</v>
      </c>
      <c r="B251" s="35" t="str">
        <f>IF('Base de Données'!B251&lt;&gt;"",'Base de Données'!B251,"-")</f>
        <v>SAINT DE FLER</v>
      </c>
      <c r="C251" s="35" t="str">
        <f>IF('Base de Données'!C251&lt;&gt;"",'Base de Données'!C251,"-")</f>
        <v>Quentin</v>
      </c>
      <c r="D251" s="35" t="str">
        <f>IF('Base de Données'!D251&lt;&gt;"",'Base de Données'!D251,"-")</f>
        <v>4-cadre supérieur</v>
      </c>
      <c r="E251" s="35" t="str">
        <f>IF('Base de Données'!E251&lt;&gt;"",'Base de Données'!E251,"-")</f>
        <v>Lille</v>
      </c>
      <c r="F251" s="35" t="str">
        <f>IF('Base de Données'!F251&lt;&gt;"",'Base de Données'!F251,"-")</f>
        <v>pièce 222</v>
      </c>
      <c r="G251" s="35">
        <f>IF('Base de Données'!G251&lt;&gt;"",'Base de Données'!G251,"-")</f>
        <v>3035</v>
      </c>
      <c r="H251" s="35">
        <f>IF('Base de Données'!H251&lt;&gt;"",'Base de Données'!H251,"-")</f>
        <v>74866.559999999998</v>
      </c>
      <c r="I251" s="35" t="str">
        <f>IF('Base de Données'!I251&lt;&gt;"",'Base de Données'!I251,"-")</f>
        <v>homme</v>
      </c>
      <c r="J251" s="35">
        <f>IF('Base de Données'!J251&lt;&gt;"",'Base de Données'!J251,"-")</f>
        <v>28983</v>
      </c>
      <c r="K251" s="35">
        <f>IF('Base de Données'!K251&lt;&gt;"",'Base de Données'!K251,"-")</f>
        <v>32</v>
      </c>
      <c r="L251" s="19" t="str">
        <f t="shared" si="21"/>
        <v>homme4-cadre supérieur</v>
      </c>
      <c r="M251" s="19" t="str">
        <f t="shared" si="22"/>
        <v>homme4-cadre supérieurLille</v>
      </c>
      <c r="N251" s="32">
        <f t="shared" si="23"/>
        <v>28983</v>
      </c>
      <c r="O251" s="17">
        <f t="shared" si="24"/>
        <v>0</v>
      </c>
      <c r="P251" s="17">
        <f t="shared" si="25"/>
        <v>0</v>
      </c>
      <c r="Q251" s="17">
        <f t="shared" si="26"/>
        <v>74866.559999999998</v>
      </c>
      <c r="R251" s="19" t="str">
        <f t="shared" si="27"/>
        <v>hommeLille</v>
      </c>
    </row>
    <row r="252" spans="1:18" s="17" customFormat="1" x14ac:dyDescent="0.2">
      <c r="A252" s="35" t="str">
        <f>IF('Base de Données'!A252&lt;&gt;"",'Base de Données'!A252,"-")</f>
        <v>JMS7049</v>
      </c>
      <c r="B252" s="35" t="str">
        <f>IF('Base de Données'!B252&lt;&gt;"",'Base de Données'!B252,"-")</f>
        <v>SAINT DE FLER</v>
      </c>
      <c r="C252" s="35" t="str">
        <f>IF('Base de Données'!C252&lt;&gt;"",'Base de Données'!C252,"-")</f>
        <v>Théo</v>
      </c>
      <c r="D252" s="35" t="str">
        <f>IF('Base de Données'!D252&lt;&gt;"",'Base de Données'!D252,"-")</f>
        <v>4-cadre supérieur</v>
      </c>
      <c r="E252" s="35" t="str">
        <f>IF('Base de Données'!E252&lt;&gt;"",'Base de Données'!E252,"-")</f>
        <v>Strasbourg</v>
      </c>
      <c r="F252" s="35" t="str">
        <f>IF('Base de Données'!F252&lt;&gt;"",'Base de Données'!F252,"-")</f>
        <v>pièce 226</v>
      </c>
      <c r="G252" s="35">
        <f>IF('Base de Données'!G252&lt;&gt;"",'Base de Données'!G252,"-")</f>
        <v>3133</v>
      </c>
      <c r="H252" s="35">
        <f>IF('Base de Données'!H252&lt;&gt;"",'Base de Données'!H252,"-")</f>
        <v>50014.29</v>
      </c>
      <c r="I252" s="35" t="str">
        <f>IF('Base de Données'!I252&lt;&gt;"",'Base de Données'!I252,"-")</f>
        <v>homme</v>
      </c>
      <c r="J252" s="35">
        <f>IF('Base de Données'!J252&lt;&gt;"",'Base de Données'!J252,"-")</f>
        <v>32052</v>
      </c>
      <c r="K252" s="35">
        <f>IF('Base de Données'!K252&lt;&gt;"",'Base de Données'!K252,"-")</f>
        <v>24</v>
      </c>
      <c r="L252" s="19" t="str">
        <f t="shared" si="21"/>
        <v>homme4-cadre supérieur</v>
      </c>
      <c r="M252" s="19" t="str">
        <f t="shared" si="22"/>
        <v>homme4-cadre supérieurStrasbourg</v>
      </c>
      <c r="N252" s="32">
        <f t="shared" si="23"/>
        <v>32052</v>
      </c>
      <c r="O252" s="17">
        <f t="shared" si="24"/>
        <v>0</v>
      </c>
      <c r="P252" s="17">
        <f t="shared" si="25"/>
        <v>0</v>
      </c>
      <c r="Q252" s="17">
        <f t="shared" si="26"/>
        <v>50014.29</v>
      </c>
      <c r="R252" s="19" t="str">
        <f t="shared" si="27"/>
        <v>hommeStrasbourg</v>
      </c>
    </row>
    <row r="253" spans="1:18" s="17" customFormat="1" x14ac:dyDescent="0.2">
      <c r="A253" s="35" t="str">
        <f>IF('Base de Données'!A253&lt;&gt;"",'Base de Données'!A253,"-")</f>
        <v>PKBS5745</v>
      </c>
      <c r="B253" s="35" t="str">
        <f>IF('Base de Données'!B253&lt;&gt;"",'Base de Données'!B253,"-")</f>
        <v>SARFATI</v>
      </c>
      <c r="C253" s="35" t="str">
        <f>IF('Base de Données'!C253&lt;&gt;"",'Base de Données'!C253,"-")</f>
        <v>Pascal</v>
      </c>
      <c r="D253" s="35" t="str">
        <f>IF('Base de Données'!D253&lt;&gt;"",'Base de Données'!D253,"-")</f>
        <v>1-agent</v>
      </c>
      <c r="E253" s="35" t="str">
        <f>IF('Base de Données'!E253&lt;&gt;"",'Base de Données'!E253,"-")</f>
        <v>Paris</v>
      </c>
      <c r="F253" s="35" t="str">
        <f>IF('Base de Données'!F253&lt;&gt;"",'Base de Données'!F253,"-")</f>
        <v>pièce 118</v>
      </c>
      <c r="G253" s="35">
        <f>IF('Base de Données'!G253&lt;&gt;"",'Base de Données'!G253,"-")</f>
        <v>3963</v>
      </c>
      <c r="H253" s="35">
        <f>IF('Base de Données'!H253&lt;&gt;"",'Base de Données'!H253,"-")</f>
        <v>25821.94</v>
      </c>
      <c r="I253" s="35" t="str">
        <f>IF('Base de Données'!I253&lt;&gt;"",'Base de Données'!I253,"-")</f>
        <v>homme</v>
      </c>
      <c r="J253" s="35">
        <f>IF('Base de Données'!J253&lt;&gt;"",'Base de Données'!J253,"-")</f>
        <v>20389</v>
      </c>
      <c r="K253" s="35">
        <f>IF('Base de Données'!K253&lt;&gt;"",'Base de Données'!K253,"-")</f>
        <v>56</v>
      </c>
      <c r="L253" s="19" t="str">
        <f t="shared" si="21"/>
        <v>homme1-agent</v>
      </c>
      <c r="M253" s="19" t="str">
        <f t="shared" si="22"/>
        <v>homme1-agentParis</v>
      </c>
      <c r="N253" s="32" t="str">
        <f t="shared" si="23"/>
        <v>-</v>
      </c>
      <c r="O253" s="17">
        <f t="shared" si="24"/>
        <v>0</v>
      </c>
      <c r="P253" s="17">
        <f t="shared" si="25"/>
        <v>0</v>
      </c>
      <c r="Q253" s="17" t="str">
        <f t="shared" si="26"/>
        <v>-</v>
      </c>
      <c r="R253" s="19" t="str">
        <f t="shared" si="27"/>
        <v>hommeParis</v>
      </c>
    </row>
    <row r="254" spans="1:18" s="17" customFormat="1" x14ac:dyDescent="0.2">
      <c r="A254" s="35" t="str">
        <f>IF('Base de Données'!A254&lt;&gt;"",'Base de Données'!A254,"-")</f>
        <v>HJHS4700</v>
      </c>
      <c r="B254" s="35" t="str">
        <f>IF('Base de Données'!B254&lt;&gt;"",'Base de Données'!B254,"-")</f>
        <v>SAYAVONG</v>
      </c>
      <c r="C254" s="35" t="str">
        <f>IF('Base de Données'!C254&lt;&gt;"",'Base de Données'!C254,"-")</f>
        <v>Henriette</v>
      </c>
      <c r="D254" s="35" t="str">
        <f>IF('Base de Données'!D254&lt;&gt;"",'Base de Données'!D254,"-")</f>
        <v>1-agent</v>
      </c>
      <c r="E254" s="35" t="str">
        <f>IF('Base de Données'!E254&lt;&gt;"",'Base de Données'!E254,"-")</f>
        <v>Nice</v>
      </c>
      <c r="F254" s="35" t="str">
        <f>IF('Base de Données'!F254&lt;&gt;"",'Base de Données'!F254,"-")</f>
        <v>pièce 62</v>
      </c>
      <c r="G254" s="35">
        <f>IF('Base de Données'!G254&lt;&gt;"",'Base de Données'!G254,"-")</f>
        <v>3628</v>
      </c>
      <c r="H254" s="35">
        <f>IF('Base de Données'!H254&lt;&gt;"",'Base de Données'!H254,"-")</f>
        <v>25316.69</v>
      </c>
      <c r="I254" s="35" t="str">
        <f>IF('Base de Données'!I254&lt;&gt;"",'Base de Données'!I254,"-")</f>
        <v>femme</v>
      </c>
      <c r="J254" s="35">
        <f>IF('Base de Données'!J254&lt;&gt;"",'Base de Données'!J254,"-")</f>
        <v>19259</v>
      </c>
      <c r="K254" s="35">
        <f>IF('Base de Données'!K254&lt;&gt;"",'Base de Données'!K254,"-")</f>
        <v>59</v>
      </c>
      <c r="L254" s="19" t="str">
        <f t="shared" si="21"/>
        <v>femme1-agent</v>
      </c>
      <c r="M254" s="19" t="str">
        <f t="shared" si="22"/>
        <v>femme1-agentNice</v>
      </c>
      <c r="N254" s="32" t="str">
        <f t="shared" si="23"/>
        <v>-</v>
      </c>
      <c r="O254" s="17">
        <f t="shared" si="24"/>
        <v>0</v>
      </c>
      <c r="P254" s="17">
        <f t="shared" si="25"/>
        <v>0</v>
      </c>
      <c r="Q254" s="17" t="str">
        <f t="shared" si="26"/>
        <v>-</v>
      </c>
      <c r="R254" s="19" t="str">
        <f t="shared" si="27"/>
        <v>femmeNice</v>
      </c>
    </row>
    <row r="255" spans="1:18" s="17" customFormat="1" x14ac:dyDescent="0.2">
      <c r="A255" s="35" t="str">
        <f>IF('Base de Données'!A255&lt;&gt;"",'Base de Données'!A255,"-")</f>
        <v>BUQS5450</v>
      </c>
      <c r="B255" s="35" t="str">
        <f>IF('Base de Données'!B255&lt;&gt;"",'Base de Données'!B255,"-")</f>
        <v>SCHUSTER</v>
      </c>
      <c r="C255" s="35" t="str">
        <f>IF('Base de Données'!C255&lt;&gt;"",'Base de Données'!C255,"-")</f>
        <v>Bernadette</v>
      </c>
      <c r="D255" s="35" t="str">
        <f>IF('Base de Données'!D255&lt;&gt;"",'Base de Données'!D255,"-")</f>
        <v>1-agent</v>
      </c>
      <c r="E255" s="35" t="str">
        <f>IF('Base de Données'!E255&lt;&gt;"",'Base de Données'!E255,"-")</f>
        <v>Nice</v>
      </c>
      <c r="F255" s="35" t="str">
        <f>IF('Base de Données'!F255&lt;&gt;"",'Base de Données'!F255,"-")</f>
        <v>pièce 72</v>
      </c>
      <c r="G255" s="35">
        <f>IF('Base de Données'!G255&lt;&gt;"",'Base de Données'!G255,"-")</f>
        <v>3031</v>
      </c>
      <c r="H255" s="35">
        <f>IF('Base de Données'!H255&lt;&gt;"",'Base de Données'!H255,"-")</f>
        <v>24089.45</v>
      </c>
      <c r="I255" s="35" t="str">
        <f>IF('Base de Données'!I255&lt;&gt;"",'Base de Données'!I255,"-")</f>
        <v>femme</v>
      </c>
      <c r="J255" s="35">
        <f>IF('Base de Données'!J255&lt;&gt;"",'Base de Données'!J255,"-")</f>
        <v>22366</v>
      </c>
      <c r="K255" s="35">
        <f>IF('Base de Données'!K255&lt;&gt;"",'Base de Données'!K255,"-")</f>
        <v>50</v>
      </c>
      <c r="L255" s="19" t="str">
        <f t="shared" si="21"/>
        <v>femme1-agent</v>
      </c>
      <c r="M255" s="19" t="str">
        <f t="shared" si="22"/>
        <v>femme1-agentNice</v>
      </c>
      <c r="N255" s="32" t="str">
        <f t="shared" si="23"/>
        <v>-</v>
      </c>
      <c r="O255" s="17">
        <f t="shared" si="24"/>
        <v>0</v>
      </c>
      <c r="P255" s="17">
        <f t="shared" si="25"/>
        <v>1</v>
      </c>
      <c r="Q255" s="17" t="str">
        <f t="shared" si="26"/>
        <v>-</v>
      </c>
      <c r="R255" s="19" t="str">
        <f t="shared" si="27"/>
        <v>femmeNice</v>
      </c>
    </row>
    <row r="256" spans="1:18" s="17" customFormat="1" x14ac:dyDescent="0.2">
      <c r="A256" s="35" t="str">
        <f>IF('Base de Données'!A256&lt;&gt;"",'Base de Données'!A256,"-")</f>
        <v>MURS7372</v>
      </c>
      <c r="B256" s="35" t="str">
        <f>IF('Base de Données'!B256&lt;&gt;"",'Base de Données'!B256,"-")</f>
        <v>SCOTTI</v>
      </c>
      <c r="C256" s="35" t="str">
        <f>IF('Base de Données'!C256&lt;&gt;"",'Base de Données'!C256,"-")</f>
        <v>Marie</v>
      </c>
      <c r="D256" s="35" t="str">
        <f>IF('Base de Données'!D256&lt;&gt;"",'Base de Données'!D256,"-")</f>
        <v>1-agent</v>
      </c>
      <c r="E256" s="35" t="str">
        <f>IF('Base de Données'!E256&lt;&gt;"",'Base de Données'!E256,"-")</f>
        <v>Nice</v>
      </c>
      <c r="F256" s="35" t="str">
        <f>IF('Base de Données'!F256&lt;&gt;"",'Base de Données'!F256,"-")</f>
        <v>pièce 64</v>
      </c>
      <c r="G256" s="35">
        <f>IF('Base de Données'!G256&lt;&gt;"",'Base de Données'!G256,"-")</f>
        <v>3502</v>
      </c>
      <c r="H256" s="35">
        <f>IF('Base de Données'!H256&lt;&gt;"",'Base de Données'!H256,"-")</f>
        <v>27454.69</v>
      </c>
      <c r="I256" s="35" t="str">
        <f>IF('Base de Données'!I256&lt;&gt;"",'Base de Données'!I256,"-")</f>
        <v>femme</v>
      </c>
      <c r="J256" s="35">
        <f>IF('Base de Données'!J256&lt;&gt;"",'Base de Données'!J256,"-")</f>
        <v>30271</v>
      </c>
      <c r="K256" s="35">
        <f>IF('Base de Données'!K256&lt;&gt;"",'Base de Données'!K256,"-")</f>
        <v>29</v>
      </c>
      <c r="L256" s="19" t="str">
        <f t="shared" si="21"/>
        <v>femme1-agent</v>
      </c>
      <c r="M256" s="19" t="str">
        <f t="shared" si="22"/>
        <v>femme1-agentNice</v>
      </c>
      <c r="N256" s="32" t="str">
        <f t="shared" si="23"/>
        <v>-</v>
      </c>
      <c r="O256" s="17">
        <f t="shared" si="24"/>
        <v>0</v>
      </c>
      <c r="P256" s="17">
        <f t="shared" si="25"/>
        <v>0</v>
      </c>
      <c r="Q256" s="17" t="str">
        <f t="shared" si="26"/>
        <v>-</v>
      </c>
      <c r="R256" s="19" t="str">
        <f t="shared" si="27"/>
        <v>femmeNice</v>
      </c>
    </row>
    <row r="257" spans="1:18" s="17" customFormat="1" x14ac:dyDescent="0.2">
      <c r="A257" s="35" t="str">
        <f>IF('Base de Données'!A257&lt;&gt;"",'Base de Données'!A257,"-")</f>
        <v>COHS5167</v>
      </c>
      <c r="B257" s="35" t="str">
        <f>IF('Base de Données'!B257&lt;&gt;"",'Base de Données'!B257,"-")</f>
        <v>SENG</v>
      </c>
      <c r="C257" s="35" t="str">
        <f>IF('Base de Données'!C257&lt;&gt;"",'Base de Données'!C257,"-")</f>
        <v>Cécile</v>
      </c>
      <c r="D257" s="35" t="str">
        <f>IF('Base de Données'!D257&lt;&gt;"",'Base de Données'!D257,"-")</f>
        <v>1-agent</v>
      </c>
      <c r="E257" s="35" t="str">
        <f>IF('Base de Données'!E257&lt;&gt;"",'Base de Données'!E257,"-")</f>
        <v>Nice</v>
      </c>
      <c r="F257" s="35" t="str">
        <f>IF('Base de Données'!F257&lt;&gt;"",'Base de Données'!F257,"-")</f>
        <v>pièce 14</v>
      </c>
      <c r="G257" s="35">
        <f>IF('Base de Données'!G257&lt;&gt;"",'Base de Données'!G257,"-")</f>
        <v>3045</v>
      </c>
      <c r="H257" s="35">
        <f>IF('Base de Données'!H257&lt;&gt;"",'Base de Données'!H257,"-")</f>
        <v>27426.560000000001</v>
      </c>
      <c r="I257" s="35" t="str">
        <f>IF('Base de Données'!I257&lt;&gt;"",'Base de Données'!I257,"-")</f>
        <v>femme</v>
      </c>
      <c r="J257" s="35">
        <f>IF('Base de Données'!J257&lt;&gt;"",'Base de Données'!J257,"-")</f>
        <v>23343</v>
      </c>
      <c r="K257" s="35">
        <f>IF('Base de Données'!K257&lt;&gt;"",'Base de Données'!K257,"-")</f>
        <v>48</v>
      </c>
      <c r="L257" s="19" t="str">
        <f t="shared" si="21"/>
        <v>femme1-agent</v>
      </c>
      <c r="M257" s="19" t="str">
        <f t="shared" si="22"/>
        <v>femme1-agentNice</v>
      </c>
      <c r="N257" s="32" t="str">
        <f t="shared" si="23"/>
        <v>-</v>
      </c>
      <c r="O257" s="17">
        <f t="shared" si="24"/>
        <v>0</v>
      </c>
      <c r="P257" s="17">
        <f t="shared" si="25"/>
        <v>0</v>
      </c>
      <c r="Q257" s="17" t="str">
        <f t="shared" si="26"/>
        <v>-</v>
      </c>
      <c r="R257" s="19" t="str">
        <f t="shared" si="27"/>
        <v>femmeNice</v>
      </c>
    </row>
    <row r="258" spans="1:18" s="17" customFormat="1" x14ac:dyDescent="0.2">
      <c r="A258" s="35" t="str">
        <f>IF('Base de Données'!A258&lt;&gt;"",'Base de Données'!A258,"-")</f>
        <v>MHMS6141</v>
      </c>
      <c r="B258" s="35" t="str">
        <f>IF('Base de Données'!B258&lt;&gt;"",'Base de Données'!B258,"-")</f>
        <v>SENILLE</v>
      </c>
      <c r="C258" s="35" t="str">
        <f>IF('Base de Données'!C258&lt;&gt;"",'Base de Données'!C258,"-")</f>
        <v>Marthe</v>
      </c>
      <c r="D258" s="35" t="str">
        <f>IF('Base de Données'!D258&lt;&gt;"",'Base de Données'!D258,"-")</f>
        <v>1-agent</v>
      </c>
      <c r="E258" s="35" t="str">
        <f>IF('Base de Données'!E258&lt;&gt;"",'Base de Données'!E258,"-")</f>
        <v>Paris</v>
      </c>
      <c r="F258" s="35" t="str">
        <f>IF('Base de Données'!F258&lt;&gt;"",'Base de Données'!F258,"-")</f>
        <v>pièce 66</v>
      </c>
      <c r="G258" s="35">
        <f>IF('Base de Données'!G258&lt;&gt;"",'Base de Données'!G258,"-")</f>
        <v>3160</v>
      </c>
      <c r="H258" s="35">
        <f>IF('Base de Données'!H258&lt;&gt;"",'Base de Données'!H258,"-")</f>
        <v>23270.83</v>
      </c>
      <c r="I258" s="35" t="str">
        <f>IF('Base de Données'!I258&lt;&gt;"",'Base de Données'!I258,"-")</f>
        <v>femme</v>
      </c>
      <c r="J258" s="35">
        <f>IF('Base de Données'!J258&lt;&gt;"",'Base de Données'!J258,"-")</f>
        <v>25375</v>
      </c>
      <c r="K258" s="35">
        <f>IF('Base de Données'!K258&lt;&gt;"",'Base de Données'!K258,"-")</f>
        <v>42</v>
      </c>
      <c r="L258" s="19" t="str">
        <f t="shared" ref="L258:L271" si="28">I258&amp;D258</f>
        <v>femme1-agent</v>
      </c>
      <c r="M258" s="19" t="str">
        <f t="shared" ref="M258:M271" si="29">L258&amp;E258</f>
        <v>femme1-agentParis</v>
      </c>
      <c r="N258" s="32" t="str">
        <f t="shared" ref="N258:N271" si="30">IF(D258=$N$1,J258,"-")</f>
        <v>-</v>
      </c>
      <c r="O258" s="17">
        <f t="shared" ref="O258:O271" si="31">COUNTIF(D258,"*cadre*")*(I258="femme")</f>
        <v>0</v>
      </c>
      <c r="P258" s="17">
        <f t="shared" ref="P258:P271" si="32">(H258&gt;=20000)*(H258&lt;=25000)*(D258="1-agent")</f>
        <v>1</v>
      </c>
      <c r="Q258" s="17" t="str">
        <f t="shared" ref="Q258:Q271" si="33">IF((D258&lt;&gt;"1-agent"),H258,"-")</f>
        <v>-</v>
      </c>
      <c r="R258" s="19" t="str">
        <f t="shared" ref="R258:R271" si="34">I258&amp;E258</f>
        <v>femmeParis</v>
      </c>
    </row>
    <row r="259" spans="1:18" s="17" customFormat="1" x14ac:dyDescent="0.2">
      <c r="A259" s="35" t="str">
        <f>IF('Base de Données'!A259&lt;&gt;"",'Base de Données'!A259,"-")</f>
        <v>SAKS7057</v>
      </c>
      <c r="B259" s="35" t="str">
        <f>IF('Base de Données'!B259&lt;&gt;"",'Base de Données'!B259,"-")</f>
        <v>SENTEX</v>
      </c>
      <c r="C259" s="35" t="str">
        <f>IF('Base de Données'!C259&lt;&gt;"",'Base de Données'!C259,"-")</f>
        <v>Stéphane</v>
      </c>
      <c r="D259" s="35" t="str">
        <f>IF('Base de Données'!D259&lt;&gt;"",'Base de Données'!D259,"-")</f>
        <v>1-agent</v>
      </c>
      <c r="E259" s="35" t="str">
        <f>IF('Base de Données'!E259&lt;&gt;"",'Base de Données'!E259,"-")</f>
        <v>Paris</v>
      </c>
      <c r="F259" s="35" t="str">
        <f>IF('Base de Données'!F259&lt;&gt;"",'Base de Données'!F259,"-")</f>
        <v>pièce 64</v>
      </c>
      <c r="G259" s="35">
        <f>IF('Base de Données'!G259&lt;&gt;"",'Base de Données'!G259,"-")</f>
        <v>3066</v>
      </c>
      <c r="H259" s="35">
        <f>IF('Base de Données'!H259&lt;&gt;"",'Base de Données'!H259,"-")</f>
        <v>28395.66</v>
      </c>
      <c r="I259" s="35" t="str">
        <f>IF('Base de Données'!I259&lt;&gt;"",'Base de Données'!I259,"-")</f>
        <v>homme</v>
      </c>
      <c r="J259" s="35">
        <f>IF('Base de Données'!J259&lt;&gt;"",'Base de Données'!J259,"-")</f>
        <v>30005</v>
      </c>
      <c r="K259" s="35">
        <f>IF('Base de Données'!K259&lt;&gt;"",'Base de Données'!K259,"-")</f>
        <v>29</v>
      </c>
      <c r="L259" s="19" t="str">
        <f t="shared" si="28"/>
        <v>homme1-agent</v>
      </c>
      <c r="M259" s="19" t="str">
        <f t="shared" si="29"/>
        <v>homme1-agentParis</v>
      </c>
      <c r="N259" s="32" t="str">
        <f t="shared" si="30"/>
        <v>-</v>
      </c>
      <c r="O259" s="17">
        <f t="shared" si="31"/>
        <v>0</v>
      </c>
      <c r="P259" s="17">
        <f t="shared" si="32"/>
        <v>0</v>
      </c>
      <c r="Q259" s="17" t="str">
        <f t="shared" si="33"/>
        <v>-</v>
      </c>
      <c r="R259" s="19" t="str">
        <f t="shared" si="34"/>
        <v>hommeParis</v>
      </c>
    </row>
    <row r="260" spans="1:18" s="17" customFormat="1" x14ac:dyDescent="0.2">
      <c r="A260" s="35" t="str">
        <f>IF('Base de Données'!A260&lt;&gt;"",'Base de Données'!A260,"-")</f>
        <v>AWVS5670</v>
      </c>
      <c r="B260" s="35" t="str">
        <f>IF('Base de Données'!B260&lt;&gt;"",'Base de Données'!B260,"-")</f>
        <v>SHERRY</v>
      </c>
      <c r="C260" s="35" t="str">
        <f>IF('Base de Données'!C260&lt;&gt;"",'Base de Données'!C260,"-")</f>
        <v>Anne-Marie</v>
      </c>
      <c r="D260" s="35" t="str">
        <f>IF('Base de Données'!D260&lt;&gt;"",'Base de Données'!D260,"-")</f>
        <v>1-agent</v>
      </c>
      <c r="E260" s="35" t="str">
        <f>IF('Base de Données'!E260&lt;&gt;"",'Base de Données'!E260,"-")</f>
        <v>Paris</v>
      </c>
      <c r="F260" s="35" t="str">
        <f>IF('Base de Données'!F260&lt;&gt;"",'Base de Données'!F260,"-")</f>
        <v>pièce 105</v>
      </c>
      <c r="G260" s="35">
        <f>IF('Base de Données'!G260&lt;&gt;"",'Base de Données'!G260,"-")</f>
        <v>3983</v>
      </c>
      <c r="H260" s="35">
        <f>IF('Base de Données'!H260&lt;&gt;"",'Base de Données'!H260,"-")</f>
        <v>29748.83</v>
      </c>
      <c r="I260" s="35" t="str">
        <f>IF('Base de Données'!I260&lt;&gt;"",'Base de Données'!I260,"-")</f>
        <v>femme</v>
      </c>
      <c r="J260" s="35">
        <f>IF('Base de Données'!J260&lt;&gt;"",'Base de Données'!J260,"-")</f>
        <v>21298</v>
      </c>
      <c r="K260" s="35">
        <f>IF('Base de Données'!K260&lt;&gt;"",'Base de Données'!K260,"-")</f>
        <v>53</v>
      </c>
      <c r="L260" s="19" t="str">
        <f t="shared" si="28"/>
        <v>femme1-agent</v>
      </c>
      <c r="M260" s="19" t="str">
        <f t="shared" si="29"/>
        <v>femme1-agentParis</v>
      </c>
      <c r="N260" s="32" t="str">
        <f t="shared" si="30"/>
        <v>-</v>
      </c>
      <c r="O260" s="17">
        <f t="shared" si="31"/>
        <v>0</v>
      </c>
      <c r="P260" s="17">
        <f t="shared" si="32"/>
        <v>0</v>
      </c>
      <c r="Q260" s="17" t="str">
        <f t="shared" si="33"/>
        <v>-</v>
      </c>
      <c r="R260" s="19" t="str">
        <f t="shared" si="34"/>
        <v>femmeParis</v>
      </c>
    </row>
    <row r="261" spans="1:18" s="17" customFormat="1" x14ac:dyDescent="0.2">
      <c r="A261" s="35" t="str">
        <f>IF('Base de Données'!A261&lt;&gt;"",'Base de Données'!A261,"-")</f>
        <v>AMFS6322</v>
      </c>
      <c r="B261" s="35" t="str">
        <f>IF('Base de Données'!B261&lt;&gt;"",'Base de Données'!B261,"-")</f>
        <v>SINSEAU</v>
      </c>
      <c r="C261" s="35" t="str">
        <f>IF('Base de Données'!C261&lt;&gt;"",'Base de Données'!C261,"-")</f>
        <v>Annie</v>
      </c>
      <c r="D261" s="35" t="str">
        <f>IF('Base de Données'!D261&lt;&gt;"",'Base de Données'!D261,"-")</f>
        <v>1-agent</v>
      </c>
      <c r="E261" s="35" t="str">
        <f>IF('Base de Données'!E261&lt;&gt;"",'Base de Données'!E261,"-")</f>
        <v>Nice</v>
      </c>
      <c r="F261" s="35" t="str">
        <f>IF('Base de Données'!F261&lt;&gt;"",'Base de Données'!F261,"-")</f>
        <v>pièce 64</v>
      </c>
      <c r="G261" s="35">
        <f>IF('Base de Données'!G261&lt;&gt;"",'Base de Données'!G261,"-")</f>
        <v>3051</v>
      </c>
      <c r="H261" s="35">
        <f>IF('Base de Données'!H261&lt;&gt;"",'Base de Données'!H261,"-")</f>
        <v>25844.54</v>
      </c>
      <c r="I261" s="35" t="str">
        <f>IF('Base de Données'!I261&lt;&gt;"",'Base de Données'!I261,"-")</f>
        <v>femme</v>
      </c>
      <c r="J261" s="35">
        <f>IF('Base de Données'!J261&lt;&gt;"",'Base de Données'!J261,"-")</f>
        <v>22710</v>
      </c>
      <c r="K261" s="35">
        <f>IF('Base de Données'!K261&lt;&gt;"",'Base de Données'!K261,"-")</f>
        <v>49</v>
      </c>
      <c r="L261" s="19" t="str">
        <f t="shared" si="28"/>
        <v>femme1-agent</v>
      </c>
      <c r="M261" s="19" t="str">
        <f t="shared" si="29"/>
        <v>femme1-agentNice</v>
      </c>
      <c r="N261" s="32" t="str">
        <f t="shared" si="30"/>
        <v>-</v>
      </c>
      <c r="O261" s="17">
        <f t="shared" si="31"/>
        <v>0</v>
      </c>
      <c r="P261" s="17">
        <f t="shared" si="32"/>
        <v>0</v>
      </c>
      <c r="Q261" s="17" t="str">
        <f t="shared" si="33"/>
        <v>-</v>
      </c>
      <c r="R261" s="19" t="str">
        <f t="shared" si="34"/>
        <v>femmeNice</v>
      </c>
    </row>
    <row r="262" spans="1:18" s="17" customFormat="1" x14ac:dyDescent="0.2">
      <c r="A262" s="35" t="str">
        <f>IF('Base de Données'!A262&lt;&gt;"",'Base de Données'!A262,"-")</f>
        <v>VJTS8474</v>
      </c>
      <c r="B262" s="35" t="str">
        <f>IF('Base de Données'!B262&lt;&gt;"",'Base de Données'!B262,"-")</f>
        <v>SOK</v>
      </c>
      <c r="C262" s="35" t="str">
        <f>IF('Base de Données'!C262&lt;&gt;"",'Base de Données'!C262,"-")</f>
        <v>Vanessa</v>
      </c>
      <c r="D262" s="35" t="str">
        <f>IF('Base de Données'!D262&lt;&gt;"",'Base de Données'!D262,"-")</f>
        <v>2-maitrise</v>
      </c>
      <c r="E262" s="35" t="str">
        <f>IF('Base de Données'!E262&lt;&gt;"",'Base de Données'!E262,"-")</f>
        <v>Paris</v>
      </c>
      <c r="F262" s="35" t="str">
        <f>IF('Base de Données'!F262&lt;&gt;"",'Base de Données'!F262,"-")</f>
        <v>pièce 107</v>
      </c>
      <c r="G262" s="35">
        <f>IF('Base de Données'!G262&lt;&gt;"",'Base de Données'!G262,"-")</f>
        <v>3155</v>
      </c>
      <c r="H262" s="35">
        <f>IF('Base de Données'!H262&lt;&gt;"",'Base de Données'!H262,"-")</f>
        <v>33413.589999999997</v>
      </c>
      <c r="I262" s="35" t="str">
        <f>IF('Base de Données'!I262&lt;&gt;"",'Base de Données'!I262,"-")</f>
        <v>femme</v>
      </c>
      <c r="J262" s="35">
        <f>IF('Base de Données'!J262&lt;&gt;"",'Base de Données'!J262,"-")</f>
        <v>30765</v>
      </c>
      <c r="K262" s="35">
        <f>IF('Base de Données'!K262&lt;&gt;"",'Base de Données'!K262,"-")</f>
        <v>27</v>
      </c>
      <c r="L262" s="19" t="str">
        <f t="shared" si="28"/>
        <v>femme2-maitrise</v>
      </c>
      <c r="M262" s="19" t="str">
        <f t="shared" si="29"/>
        <v>femme2-maitriseParis</v>
      </c>
      <c r="N262" s="32" t="str">
        <f t="shared" si="30"/>
        <v>-</v>
      </c>
      <c r="O262" s="17">
        <f t="shared" si="31"/>
        <v>0</v>
      </c>
      <c r="P262" s="17">
        <f t="shared" si="32"/>
        <v>0</v>
      </c>
      <c r="Q262" s="17">
        <f t="shared" si="33"/>
        <v>33413.589999999997</v>
      </c>
      <c r="R262" s="19" t="str">
        <f t="shared" si="34"/>
        <v>femmeParis</v>
      </c>
    </row>
    <row r="263" spans="1:18" s="17" customFormat="1" x14ac:dyDescent="0.2">
      <c r="A263" s="35" t="str">
        <f>IF('Base de Données'!A263&lt;&gt;"",'Base de Données'!A263,"-")</f>
        <v>ACJS6045</v>
      </c>
      <c r="B263" s="35" t="str">
        <f>IF('Base de Données'!B263&lt;&gt;"",'Base de Données'!B263,"-")</f>
        <v>SONG</v>
      </c>
      <c r="C263" s="35" t="str">
        <f>IF('Base de Données'!C263&lt;&gt;"",'Base de Données'!C263,"-")</f>
        <v>Aline</v>
      </c>
      <c r="D263" s="35" t="str">
        <f>IF('Base de Données'!D263&lt;&gt;"",'Base de Données'!D263,"-")</f>
        <v>2-maitrise</v>
      </c>
      <c r="E263" s="35" t="str">
        <f>IF('Base de Données'!E263&lt;&gt;"",'Base de Données'!E263,"-")</f>
        <v>Lille</v>
      </c>
      <c r="F263" s="35" t="str">
        <f>IF('Base de Données'!F263&lt;&gt;"",'Base de Données'!F263,"-")</f>
        <v>bureau 2</v>
      </c>
      <c r="G263" s="35">
        <f>IF('Base de Données'!G263&lt;&gt;"",'Base de Données'!G263,"-")</f>
        <v>3980</v>
      </c>
      <c r="H263" s="35">
        <f>IF('Base de Données'!H263&lt;&gt;"",'Base de Données'!H263,"-")</f>
        <v>25710.36</v>
      </c>
      <c r="I263" s="35" t="str">
        <f>IF('Base de Données'!I263&lt;&gt;"",'Base de Données'!I263,"-")</f>
        <v>femme</v>
      </c>
      <c r="J263" s="35">
        <f>IF('Base de Données'!J263&lt;&gt;"",'Base de Données'!J263,"-")</f>
        <v>24912</v>
      </c>
      <c r="K263" s="35">
        <f>IF('Base de Données'!K263&lt;&gt;"",'Base de Données'!K263,"-")</f>
        <v>43</v>
      </c>
      <c r="L263" s="19" t="str">
        <f t="shared" si="28"/>
        <v>femme2-maitrise</v>
      </c>
      <c r="M263" s="19" t="str">
        <f t="shared" si="29"/>
        <v>femme2-maitriseLille</v>
      </c>
      <c r="N263" s="32" t="str">
        <f t="shared" si="30"/>
        <v>-</v>
      </c>
      <c r="O263" s="17">
        <f t="shared" si="31"/>
        <v>0</v>
      </c>
      <c r="P263" s="17">
        <f t="shared" si="32"/>
        <v>0</v>
      </c>
      <c r="Q263" s="17">
        <f t="shared" si="33"/>
        <v>25710.36</v>
      </c>
      <c r="R263" s="19" t="str">
        <f t="shared" si="34"/>
        <v>femmeLille</v>
      </c>
    </row>
    <row r="264" spans="1:18" s="17" customFormat="1" x14ac:dyDescent="0.2">
      <c r="A264" s="35" t="str">
        <f>IF('Base de Données'!A264&lt;&gt;"",'Base de Données'!A264,"-")</f>
        <v>JMST5574</v>
      </c>
      <c r="B264" s="35" t="str">
        <f>IF('Base de Données'!B264&lt;&gt;"",'Base de Données'!B264,"-")</f>
        <v>STOEFFLER</v>
      </c>
      <c r="C264" s="35" t="str">
        <f>IF('Base de Données'!C264&lt;&gt;"",'Base de Données'!C264,"-")</f>
        <v>Jean-Marc</v>
      </c>
      <c r="D264" s="35" t="str">
        <f>IF('Base de Données'!D264&lt;&gt;"",'Base de Données'!D264,"-")</f>
        <v>4-cadre supérieur</v>
      </c>
      <c r="E264" s="35" t="str">
        <f>IF('Base de Données'!E264&lt;&gt;"",'Base de Données'!E264,"-")</f>
        <v>Paris</v>
      </c>
      <c r="F264" s="35" t="str">
        <f>IF('Base de Données'!F264&lt;&gt;"",'Base de Données'!F264,"-")</f>
        <v>pièce 314</v>
      </c>
      <c r="G264" s="35">
        <f>IF('Base de Données'!G264&lt;&gt;"",'Base de Données'!G264,"-")</f>
        <v>3098</v>
      </c>
      <c r="H264" s="35">
        <f>IF('Base de Données'!H264&lt;&gt;"",'Base de Données'!H264,"-")</f>
        <v>125615.91</v>
      </c>
      <c r="I264" s="35" t="str">
        <f>IF('Base de Données'!I264&lt;&gt;"",'Base de Données'!I264,"-")</f>
        <v>homme</v>
      </c>
      <c r="J264" s="35">
        <f>IF('Base de Données'!J264&lt;&gt;"",'Base de Données'!J264,"-")</f>
        <v>21112</v>
      </c>
      <c r="K264" s="35">
        <f>IF('Base de Données'!K264&lt;&gt;"",'Base de Données'!K264,"-")</f>
        <v>54</v>
      </c>
      <c r="L264" s="19" t="str">
        <f t="shared" si="28"/>
        <v>homme4-cadre supérieur</v>
      </c>
      <c r="M264" s="19" t="str">
        <f t="shared" si="29"/>
        <v>homme4-cadre supérieurParis</v>
      </c>
      <c r="N264" s="32">
        <f t="shared" si="30"/>
        <v>21112</v>
      </c>
      <c r="O264" s="17">
        <f t="shared" si="31"/>
        <v>0</v>
      </c>
      <c r="P264" s="17">
        <f t="shared" si="32"/>
        <v>0</v>
      </c>
      <c r="Q264" s="17">
        <f t="shared" si="33"/>
        <v>125615.91</v>
      </c>
      <c r="R264" s="19" t="str">
        <f t="shared" si="34"/>
        <v>hommeParis</v>
      </c>
    </row>
    <row r="265" spans="1:18" s="17" customFormat="1" x14ac:dyDescent="0.2">
      <c r="A265" s="35" t="str">
        <f>IF('Base de Données'!A265&lt;&gt;"",'Base de Données'!A265,"-")</f>
        <v>AQHS5457</v>
      </c>
      <c r="B265" s="35" t="str">
        <f>IF('Base de Données'!B265&lt;&gt;"",'Base de Données'!B265,"-")</f>
        <v>SURENA</v>
      </c>
      <c r="C265" s="35" t="str">
        <f>IF('Base de Données'!C265&lt;&gt;"",'Base de Données'!C265,"-")</f>
        <v>Adrienne</v>
      </c>
      <c r="D265" s="35" t="str">
        <f>IF('Base de Données'!D265&lt;&gt;"",'Base de Données'!D265,"-")</f>
        <v>1-agent</v>
      </c>
      <c r="E265" s="35" t="str">
        <f>IF('Base de Données'!E265&lt;&gt;"",'Base de Données'!E265,"-")</f>
        <v>Paris</v>
      </c>
      <c r="F265" s="35" t="str">
        <f>IF('Base de Données'!F265&lt;&gt;"",'Base de Données'!F265,"-")</f>
        <v>pièce 78</v>
      </c>
      <c r="G265" s="35">
        <f>IF('Base de Données'!G265&lt;&gt;"",'Base de Données'!G265,"-")</f>
        <v>3569</v>
      </c>
      <c r="H265" s="35">
        <f>IF('Base de Données'!H265&lt;&gt;"",'Base de Données'!H265,"-")</f>
        <v>20456.05</v>
      </c>
      <c r="I265" s="35" t="str">
        <f>IF('Base de Données'!I265&lt;&gt;"",'Base de Données'!I265,"-")</f>
        <v>femme</v>
      </c>
      <c r="J265" s="35">
        <f>IF('Base de Données'!J265&lt;&gt;"",'Base de Données'!J265,"-")</f>
        <v>21136</v>
      </c>
      <c r="K265" s="35">
        <f>IF('Base de Données'!K265&lt;&gt;"",'Base de Données'!K265,"-")</f>
        <v>54</v>
      </c>
      <c r="L265" s="19" t="str">
        <f t="shared" si="28"/>
        <v>femme1-agent</v>
      </c>
      <c r="M265" s="19" t="str">
        <f t="shared" si="29"/>
        <v>femme1-agentParis</v>
      </c>
      <c r="N265" s="32" t="str">
        <f t="shared" si="30"/>
        <v>-</v>
      </c>
      <c r="O265" s="17">
        <f t="shared" si="31"/>
        <v>0</v>
      </c>
      <c r="P265" s="17">
        <f t="shared" si="32"/>
        <v>1</v>
      </c>
      <c r="Q265" s="17" t="str">
        <f t="shared" si="33"/>
        <v>-</v>
      </c>
      <c r="R265" s="19" t="str">
        <f t="shared" si="34"/>
        <v>femmeParis</v>
      </c>
    </row>
    <row r="266" spans="1:18" s="17" customFormat="1" x14ac:dyDescent="0.2">
      <c r="A266" s="35" t="str">
        <f>IF('Base de Données'!A266&lt;&gt;"",'Base de Données'!A266,"-")</f>
        <v>MFVT5725</v>
      </c>
      <c r="B266" s="35" t="str">
        <f>IF('Base de Données'!B266&lt;&gt;"",'Base de Données'!B266,"-")</f>
        <v>TAIEB</v>
      </c>
      <c r="C266" s="35" t="str">
        <f>IF('Base de Données'!C266&lt;&gt;"",'Base de Données'!C266,"-")</f>
        <v>Michel</v>
      </c>
      <c r="D266" s="35" t="str">
        <f>IF('Base de Données'!D266&lt;&gt;"",'Base de Données'!D266,"-")</f>
        <v>3-cadre</v>
      </c>
      <c r="E266" s="35" t="str">
        <f>IF('Base de Données'!E266&lt;&gt;"",'Base de Données'!E266,"-")</f>
        <v>Paris</v>
      </c>
      <c r="F266" s="35" t="str">
        <f>IF('Base de Données'!F266&lt;&gt;"",'Base de Données'!F266,"-")</f>
        <v>pièce 66</v>
      </c>
      <c r="G266" s="35">
        <f>IF('Base de Données'!G266&lt;&gt;"",'Base de Données'!G266,"-")</f>
        <v>3185</v>
      </c>
      <c r="H266" s="35">
        <f>IF('Base de Données'!H266&lt;&gt;"",'Base de Données'!H266,"-")</f>
        <v>59031.8</v>
      </c>
      <c r="I266" s="35" t="str">
        <f>IF('Base de Données'!I266&lt;&gt;"",'Base de Données'!I266,"-")</f>
        <v>homme</v>
      </c>
      <c r="J266" s="35">
        <f>IF('Base de Données'!J266&lt;&gt;"",'Base de Données'!J266,"-")</f>
        <v>21451</v>
      </c>
      <c r="K266" s="35">
        <f>IF('Base de Données'!K266&lt;&gt;"",'Base de Données'!K266,"-")</f>
        <v>53</v>
      </c>
      <c r="L266" s="19" t="str">
        <f t="shared" si="28"/>
        <v>homme3-cadre</v>
      </c>
      <c r="M266" s="19" t="str">
        <f t="shared" si="29"/>
        <v>homme3-cadreParis</v>
      </c>
      <c r="N266" s="32" t="str">
        <f t="shared" si="30"/>
        <v>-</v>
      </c>
      <c r="O266" s="17">
        <f t="shared" si="31"/>
        <v>0</v>
      </c>
      <c r="P266" s="17">
        <f t="shared" si="32"/>
        <v>0</v>
      </c>
      <c r="Q266" s="17">
        <f t="shared" si="33"/>
        <v>59031.8</v>
      </c>
      <c r="R266" s="19" t="str">
        <f t="shared" si="34"/>
        <v>hommeParis</v>
      </c>
    </row>
    <row r="267" spans="1:18" s="17" customFormat="1" x14ac:dyDescent="0.2">
      <c r="A267" s="35" t="str">
        <f>IF('Base de Données'!A267&lt;&gt;"",'Base de Données'!A267,"-")</f>
        <v>MIXT7726</v>
      </c>
      <c r="B267" s="35" t="str">
        <f>IF('Base de Données'!B267&lt;&gt;"",'Base de Données'!B267,"-")</f>
        <v>TAMBURRINI</v>
      </c>
      <c r="C267" s="35" t="str">
        <f>IF('Base de Données'!C267&lt;&gt;"",'Base de Données'!C267,"-")</f>
        <v>Marie-Claire</v>
      </c>
      <c r="D267" s="35" t="str">
        <f>IF('Base de Données'!D267&lt;&gt;"",'Base de Données'!D267,"-")</f>
        <v>1-agent</v>
      </c>
      <c r="E267" s="35" t="str">
        <f>IF('Base de Données'!E267&lt;&gt;"",'Base de Données'!E267,"-")</f>
        <v>Nice</v>
      </c>
      <c r="F267" s="35" t="str">
        <f>IF('Base de Données'!F267&lt;&gt;"",'Base de Données'!F267,"-")</f>
        <v>pièce 239</v>
      </c>
      <c r="G267" s="35">
        <f>IF('Base de Données'!G267&lt;&gt;"",'Base de Données'!G267,"-")</f>
        <v>3102</v>
      </c>
      <c r="H267" s="35">
        <f>IF('Base de Données'!H267&lt;&gt;"",'Base de Données'!H267,"-")</f>
        <v>22017.14</v>
      </c>
      <c r="I267" s="35" t="str">
        <f>IF('Base de Données'!I267&lt;&gt;"",'Base de Données'!I267,"-")</f>
        <v>femme</v>
      </c>
      <c r="J267" s="35">
        <f>IF('Base de Données'!J267&lt;&gt;"",'Base de Données'!J267,"-")</f>
        <v>30274</v>
      </c>
      <c r="K267" s="35">
        <f>IF('Base de Données'!K267&lt;&gt;"",'Base de Données'!K267,"-")</f>
        <v>29</v>
      </c>
      <c r="L267" s="19" t="str">
        <f t="shared" si="28"/>
        <v>femme1-agent</v>
      </c>
      <c r="M267" s="19" t="str">
        <f t="shared" si="29"/>
        <v>femme1-agentNice</v>
      </c>
      <c r="N267" s="32" t="str">
        <f t="shared" si="30"/>
        <v>-</v>
      </c>
      <c r="O267" s="17">
        <f t="shared" si="31"/>
        <v>0</v>
      </c>
      <c r="P267" s="17">
        <f t="shared" si="32"/>
        <v>1</v>
      </c>
      <c r="Q267" s="17" t="str">
        <f t="shared" si="33"/>
        <v>-</v>
      </c>
      <c r="R267" s="19" t="str">
        <f t="shared" si="34"/>
        <v>femmeNice</v>
      </c>
    </row>
    <row r="268" spans="1:18" s="17" customFormat="1" x14ac:dyDescent="0.2">
      <c r="A268" s="35" t="str">
        <f>IF('Base de Données'!A268&lt;&gt;"",'Base de Données'!A268,"-")</f>
        <v>MMKT8347</v>
      </c>
      <c r="B268" s="35" t="str">
        <f>IF('Base de Données'!B268&lt;&gt;"",'Base de Données'!B268,"-")</f>
        <v>TAN</v>
      </c>
      <c r="C268" s="35" t="str">
        <f>IF('Base de Données'!C268&lt;&gt;"",'Base de Données'!C268,"-")</f>
        <v>Marion</v>
      </c>
      <c r="D268" s="35" t="str">
        <f>IF('Base de Données'!D268&lt;&gt;"",'Base de Données'!D268,"-")</f>
        <v>1-agent</v>
      </c>
      <c r="E268" s="35" t="str">
        <f>IF('Base de Données'!E268&lt;&gt;"",'Base de Données'!E268,"-")</f>
        <v>Nice</v>
      </c>
      <c r="F268" s="35" t="str">
        <f>IF('Base de Données'!F268&lt;&gt;"",'Base de Données'!F268,"-")</f>
        <v>pièce 227</v>
      </c>
      <c r="G268" s="35">
        <f>IF('Base de Données'!G268&lt;&gt;"",'Base de Données'!G268,"-")</f>
        <v>3608</v>
      </c>
      <c r="H268" s="35">
        <f>IF('Base de Données'!H268&lt;&gt;"",'Base de Données'!H268,"-")</f>
        <v>27411.59</v>
      </c>
      <c r="I268" s="35" t="str">
        <f>IF('Base de Données'!I268&lt;&gt;"",'Base de Données'!I268,"-")</f>
        <v>femme</v>
      </c>
      <c r="J268" s="35">
        <f>IF('Base de Données'!J268&lt;&gt;"",'Base de Données'!J268,"-")</f>
        <v>32685</v>
      </c>
      <c r="K268" s="35">
        <f>IF('Base de Données'!K268&lt;&gt;"",'Base de Données'!K268,"-")</f>
        <v>22</v>
      </c>
      <c r="L268" s="19" t="str">
        <f t="shared" si="28"/>
        <v>femme1-agent</v>
      </c>
      <c r="M268" s="19" t="str">
        <f t="shared" si="29"/>
        <v>femme1-agentNice</v>
      </c>
      <c r="N268" s="32" t="str">
        <f t="shared" si="30"/>
        <v>-</v>
      </c>
      <c r="O268" s="17">
        <f t="shared" si="31"/>
        <v>0</v>
      </c>
      <c r="P268" s="17">
        <f t="shared" si="32"/>
        <v>0</v>
      </c>
      <c r="Q268" s="17" t="str">
        <f t="shared" si="33"/>
        <v>-</v>
      </c>
      <c r="R268" s="19" t="str">
        <f t="shared" si="34"/>
        <v>femmeNice</v>
      </c>
    </row>
    <row r="269" spans="1:18" s="17" customFormat="1" x14ac:dyDescent="0.2">
      <c r="A269" s="35" t="str">
        <f>IF('Base de Données'!A269&lt;&gt;"",'Base de Données'!A269,"-")</f>
        <v>NQMT7141</v>
      </c>
      <c r="B269" s="35" t="str">
        <f>IF('Base de Données'!B269&lt;&gt;"",'Base de Données'!B269,"-")</f>
        <v>TAN</v>
      </c>
      <c r="C269" s="35" t="str">
        <f>IF('Base de Données'!C269&lt;&gt;"",'Base de Données'!C269,"-")</f>
        <v>Nathalie</v>
      </c>
      <c r="D269" s="35" t="str">
        <f>IF('Base de Données'!D269&lt;&gt;"",'Base de Données'!D269,"-")</f>
        <v>1-agent</v>
      </c>
      <c r="E269" s="35" t="str">
        <f>IF('Base de Données'!E269&lt;&gt;"",'Base de Données'!E269,"-")</f>
        <v>Paris</v>
      </c>
      <c r="F269" s="35" t="str">
        <f>IF('Base de Données'!F269&lt;&gt;"",'Base de Données'!F269,"-")</f>
        <v>pièce 50</v>
      </c>
      <c r="G269" s="35">
        <f>IF('Base de Données'!G269&lt;&gt;"",'Base de Données'!G269,"-")</f>
        <v>3733</v>
      </c>
      <c r="H269" s="35">
        <f>IF('Base de Données'!H269&lt;&gt;"",'Base de Données'!H269,"-")</f>
        <v>22892.71</v>
      </c>
      <c r="I269" s="35" t="str">
        <f>IF('Base de Données'!I269&lt;&gt;"",'Base de Données'!I269,"-")</f>
        <v>femme</v>
      </c>
      <c r="J269" s="35">
        <f>IF('Base de Données'!J269&lt;&gt;"",'Base de Données'!J269,"-")</f>
        <v>30264</v>
      </c>
      <c r="K269" s="35">
        <f>IF('Base de Données'!K269&lt;&gt;"",'Base de Données'!K269,"-")</f>
        <v>29</v>
      </c>
      <c r="L269" s="19" t="str">
        <f t="shared" si="28"/>
        <v>femme1-agent</v>
      </c>
      <c r="M269" s="19" t="str">
        <f t="shared" si="29"/>
        <v>femme1-agentParis</v>
      </c>
      <c r="N269" s="32" t="str">
        <f t="shared" si="30"/>
        <v>-</v>
      </c>
      <c r="O269" s="17">
        <f t="shared" si="31"/>
        <v>0</v>
      </c>
      <c r="P269" s="17">
        <f t="shared" si="32"/>
        <v>1</v>
      </c>
      <c r="Q269" s="17" t="str">
        <f t="shared" si="33"/>
        <v>-</v>
      </c>
      <c r="R269" s="19" t="str">
        <f t="shared" si="34"/>
        <v>femmeParis</v>
      </c>
    </row>
    <row r="270" spans="1:18" s="17" customFormat="1" x14ac:dyDescent="0.2">
      <c r="A270" s="35" t="str">
        <f>IF('Base de Données'!A270&lt;&gt;"",'Base de Données'!A270,"-")</f>
        <v>AFFT6360</v>
      </c>
      <c r="B270" s="35" t="str">
        <f>IF('Base de Données'!B270&lt;&gt;"",'Base de Données'!B270,"-")</f>
        <v>TANG</v>
      </c>
      <c r="C270" s="35" t="str">
        <f>IF('Base de Données'!C270&lt;&gt;"",'Base de Données'!C270,"-")</f>
        <v>Armelle</v>
      </c>
      <c r="D270" s="35" t="str">
        <f>IF('Base de Données'!D270&lt;&gt;"",'Base de Données'!D270,"-")</f>
        <v>1-agent</v>
      </c>
      <c r="E270" s="35" t="str">
        <f>IF('Base de Données'!E270&lt;&gt;"",'Base de Données'!E270,"-")</f>
        <v>Paris</v>
      </c>
      <c r="F270" s="35" t="str">
        <f>IF('Base de Données'!F270&lt;&gt;"",'Base de Données'!F270,"-")</f>
        <v>plateau 1</v>
      </c>
      <c r="G270" s="35">
        <f>IF('Base de Données'!G270&lt;&gt;"",'Base de Données'!G270,"-")</f>
        <v>3333</v>
      </c>
      <c r="H270" s="35">
        <f>IF('Base de Données'!H270&lt;&gt;"",'Base de Données'!H270,"-")</f>
        <v>19199.8</v>
      </c>
      <c r="I270" s="35" t="str">
        <f>IF('Base de Données'!I270&lt;&gt;"",'Base de Données'!I270,"-")</f>
        <v>femme</v>
      </c>
      <c r="J270" s="35">
        <f>IF('Base de Données'!J270&lt;&gt;"",'Base de Données'!J270,"-")</f>
        <v>23653</v>
      </c>
      <c r="K270" s="35">
        <f>IF('Base de Données'!K270&lt;&gt;"",'Base de Données'!K270,"-")</f>
        <v>47</v>
      </c>
      <c r="L270" s="19" t="str">
        <f t="shared" si="28"/>
        <v>femme1-agent</v>
      </c>
      <c r="M270" s="19" t="str">
        <f t="shared" si="29"/>
        <v>femme1-agentParis</v>
      </c>
      <c r="N270" s="32" t="str">
        <f t="shared" si="30"/>
        <v>-</v>
      </c>
      <c r="O270" s="17">
        <f t="shared" si="31"/>
        <v>0</v>
      </c>
      <c r="P270" s="17">
        <f t="shared" si="32"/>
        <v>0</v>
      </c>
      <c r="Q270" s="17" t="str">
        <f t="shared" si="33"/>
        <v>-</v>
      </c>
      <c r="R270" s="19" t="str">
        <f t="shared" si="34"/>
        <v>femmeParis</v>
      </c>
    </row>
    <row r="271" spans="1:18" s="17" customFormat="1" x14ac:dyDescent="0.2">
      <c r="A271" s="35" t="str">
        <f>IF('Base de Données'!A271&lt;&gt;"",'Base de Données'!A271,"-")</f>
        <v>MHUT5334</v>
      </c>
      <c r="B271" s="35" t="str">
        <f>IF('Base de Données'!B271&lt;&gt;"",'Base de Données'!B271,"-")</f>
        <v>TARDIF</v>
      </c>
      <c r="C271" s="35" t="str">
        <f>IF('Base de Données'!C271&lt;&gt;"",'Base de Données'!C271,"-")</f>
        <v>Marie-Paule</v>
      </c>
      <c r="D271" s="35" t="str">
        <f>IF('Base de Données'!D271&lt;&gt;"",'Base de Données'!D271,"-")</f>
        <v>1-agent</v>
      </c>
      <c r="E271" s="35" t="str">
        <f>IF('Base de Données'!E271&lt;&gt;"",'Base de Données'!E271,"-")</f>
        <v>Paris</v>
      </c>
      <c r="F271" s="35" t="str">
        <f>IF('Base de Données'!F271&lt;&gt;"",'Base de Données'!F271,"-")</f>
        <v>pièce 21</v>
      </c>
      <c r="G271" s="35">
        <f>IF('Base de Données'!G271&lt;&gt;"",'Base de Données'!G271,"-")</f>
        <v>3641</v>
      </c>
      <c r="H271" s="35">
        <f>IF('Base de Données'!H271&lt;&gt;"",'Base de Données'!H271,"-")</f>
        <v>21815.360000000001</v>
      </c>
      <c r="I271" s="35" t="str">
        <f>IF('Base de Données'!I271&lt;&gt;"",'Base de Données'!I271,"-")</f>
        <v>femme</v>
      </c>
      <c r="J271" s="35">
        <f>IF('Base de Données'!J271&lt;&gt;"",'Base de Données'!J271,"-")</f>
        <v>22881</v>
      </c>
      <c r="K271" s="35">
        <f>IF('Base de Données'!K271&lt;&gt;"",'Base de Données'!K271,"-")</f>
        <v>49</v>
      </c>
      <c r="L271" s="19" t="str">
        <f t="shared" si="28"/>
        <v>femme1-agent</v>
      </c>
      <c r="M271" s="19" t="str">
        <f t="shared" si="29"/>
        <v>femme1-agentParis</v>
      </c>
      <c r="N271" s="32" t="str">
        <f t="shared" si="30"/>
        <v>-</v>
      </c>
      <c r="O271" s="17">
        <f t="shared" si="31"/>
        <v>0</v>
      </c>
      <c r="P271" s="17">
        <f t="shared" si="32"/>
        <v>1</v>
      </c>
      <c r="Q271" s="17" t="str">
        <f t="shared" si="33"/>
        <v>-</v>
      </c>
      <c r="R271" s="19" t="str">
        <f t="shared" si="34"/>
        <v>femmeParis</v>
      </c>
    </row>
    <row r="272" spans="1:18" s="17" customFormat="1" x14ac:dyDescent="0.2">
      <c r="A272" s="35" t="str">
        <f>IF('Base de Données'!A272&lt;&gt;"",'Base de Données'!A272,"-")</f>
        <v>SAIT6376</v>
      </c>
      <c r="B272" s="35" t="str">
        <f>IF('Base de Données'!B272&lt;&gt;"",'Base de Données'!B272,"-")</f>
        <v>THAO</v>
      </c>
      <c r="C272" s="35" t="str">
        <f>IF('Base de Données'!C272&lt;&gt;"",'Base de Données'!C272,"-")</f>
        <v>Sylvain</v>
      </c>
      <c r="D272" s="35" t="str">
        <f>IF('Base de Données'!D272&lt;&gt;"",'Base de Données'!D272,"-")</f>
        <v>4-cadre supérieur</v>
      </c>
      <c r="E272" s="35" t="str">
        <f>IF('Base de Données'!E272&lt;&gt;"",'Base de Données'!E272,"-")</f>
        <v>Paris</v>
      </c>
      <c r="F272" s="35" t="str">
        <f>IF('Base de Données'!F272&lt;&gt;"",'Base de Données'!F272,"-")</f>
        <v>pièce 69</v>
      </c>
      <c r="G272" s="35">
        <f>IF('Base de Données'!G272&lt;&gt;"",'Base de Données'!G272,"-")</f>
        <v>3779</v>
      </c>
      <c r="H272" s="35">
        <f>IF('Base de Données'!H272&lt;&gt;"",'Base de Données'!H272,"-")</f>
        <v>96996.95</v>
      </c>
      <c r="I272" s="35" t="str">
        <f>IF('Base de Données'!I272&lt;&gt;"",'Base de Données'!I272,"-")</f>
        <v>homme</v>
      </c>
      <c r="J272" s="35">
        <f>IF('Base de Données'!J272&lt;&gt;"",'Base de Données'!J272,"-")</f>
        <v>23771</v>
      </c>
      <c r="K272" s="35">
        <f>IF('Base de Données'!K272&lt;&gt;"",'Base de Données'!K272,"-")</f>
        <v>46</v>
      </c>
      <c r="L272" s="19" t="str">
        <f t="shared" ref="L272:L299" si="35">I272&amp;D272</f>
        <v>homme4-cadre supérieur</v>
      </c>
      <c r="M272" s="19" t="str">
        <f t="shared" ref="M272:M299" si="36">L272&amp;E272</f>
        <v>homme4-cadre supérieurParis</v>
      </c>
      <c r="N272" s="32">
        <f t="shared" ref="N272:N286" si="37">IF(D272=$N$1,J272,"-")</f>
        <v>23771</v>
      </c>
      <c r="O272" s="17">
        <f t="shared" ref="O272:O286" si="38">COUNTIF(D272,"*cadre*")*(I272="femme")</f>
        <v>0</v>
      </c>
      <c r="P272" s="17">
        <f t="shared" ref="P272:P286" si="39">(H272&gt;=20000)*(H272&lt;=25000)*(D272="1-agent")</f>
        <v>0</v>
      </c>
      <c r="Q272" s="17">
        <f t="shared" ref="Q272:Q286" si="40">IF((D272&lt;&gt;"1-agent"),H272,"-")</f>
        <v>96996.95</v>
      </c>
      <c r="R272" s="19" t="str">
        <f t="shared" ref="R272:R286" si="41">I272&amp;E272</f>
        <v>hommeParis</v>
      </c>
    </row>
    <row r="273" spans="1:18" s="17" customFormat="1" x14ac:dyDescent="0.2">
      <c r="A273" s="35" t="str">
        <f>IF('Base de Données'!A273&lt;&gt;"",'Base de Données'!A273,"-")</f>
        <v>AAHT6512</v>
      </c>
      <c r="B273" s="35" t="str">
        <f>IF('Base de Données'!B273&lt;&gt;"",'Base de Données'!B273,"-")</f>
        <v>THIAM</v>
      </c>
      <c r="C273" s="35" t="str">
        <f>IF('Base de Données'!C273&lt;&gt;"",'Base de Données'!C273,"-")</f>
        <v>Anne-Marie</v>
      </c>
      <c r="D273" s="35" t="str">
        <f>IF('Base de Données'!D273&lt;&gt;"",'Base de Données'!D273,"-")</f>
        <v>1-agent</v>
      </c>
      <c r="E273" s="35" t="str">
        <f>IF('Base de Données'!E273&lt;&gt;"",'Base de Données'!E273,"-")</f>
        <v>Nice</v>
      </c>
      <c r="F273" s="35" t="str">
        <f>IF('Base de Données'!F273&lt;&gt;"",'Base de Données'!F273,"-")</f>
        <v>pièce 136</v>
      </c>
      <c r="G273" s="35">
        <f>IF('Base de Données'!G273&lt;&gt;"",'Base de Données'!G273,"-")</f>
        <v>3019</v>
      </c>
      <c r="H273" s="35">
        <f>IF('Base de Données'!H273&lt;&gt;"",'Base de Données'!H273,"-")</f>
        <v>27592.94</v>
      </c>
      <c r="I273" s="35" t="str">
        <f>IF('Base de Données'!I273&lt;&gt;"",'Base de Données'!I273,"-")</f>
        <v>femme</v>
      </c>
      <c r="J273" s="35">
        <f>IF('Base de Données'!J273&lt;&gt;"",'Base de Données'!J273,"-")</f>
        <v>24375</v>
      </c>
      <c r="K273" s="35">
        <f>IF('Base de Données'!K273&lt;&gt;"",'Base de Données'!K273,"-")</f>
        <v>45</v>
      </c>
      <c r="L273" s="19" t="str">
        <f t="shared" si="35"/>
        <v>femme1-agent</v>
      </c>
      <c r="M273" s="19" t="str">
        <f t="shared" si="36"/>
        <v>femme1-agentNice</v>
      </c>
      <c r="N273" s="32" t="str">
        <f t="shared" si="37"/>
        <v>-</v>
      </c>
      <c r="O273" s="17">
        <f t="shared" si="38"/>
        <v>0</v>
      </c>
      <c r="P273" s="17">
        <f t="shared" si="39"/>
        <v>0</v>
      </c>
      <c r="Q273" s="17" t="str">
        <f t="shared" si="40"/>
        <v>-</v>
      </c>
      <c r="R273" s="19" t="str">
        <f t="shared" si="41"/>
        <v>femmeNice</v>
      </c>
    </row>
    <row r="274" spans="1:18" s="17" customFormat="1" x14ac:dyDescent="0.2">
      <c r="A274" s="35" t="str">
        <f>IF('Base de Données'!A274&lt;&gt;"",'Base de Données'!A274,"-")</f>
        <v>LDPT5500</v>
      </c>
      <c r="B274" s="35" t="str">
        <f>IF('Base de Données'!B274&lt;&gt;"",'Base de Données'!B274,"-")</f>
        <v>THOQUENNE</v>
      </c>
      <c r="C274" s="35" t="str">
        <f>IF('Base de Données'!C274&lt;&gt;"",'Base de Données'!C274,"-")</f>
        <v>Lydia</v>
      </c>
      <c r="D274" s="35" t="str">
        <f>IF('Base de Données'!D274&lt;&gt;"",'Base de Données'!D274,"-")</f>
        <v>1-agent</v>
      </c>
      <c r="E274" s="35" t="str">
        <f>IF('Base de Données'!E274&lt;&gt;"",'Base de Données'!E274,"-")</f>
        <v>Nice</v>
      </c>
      <c r="F274" s="35" t="str">
        <f>IF('Base de Données'!F274&lt;&gt;"",'Base de Données'!F274,"-")</f>
        <v>pièce 133</v>
      </c>
      <c r="G274" s="35">
        <f>IF('Base de Données'!G274&lt;&gt;"",'Base de Données'!G274,"-")</f>
        <v>3864</v>
      </c>
      <c r="H274" s="35">
        <f>IF('Base de Données'!H274&lt;&gt;"",'Base de Données'!H274,"-")</f>
        <v>29905.66</v>
      </c>
      <c r="I274" s="35" t="str">
        <f>IF('Base de Données'!I274&lt;&gt;"",'Base de Données'!I274,"-")</f>
        <v>femme</v>
      </c>
      <c r="J274" s="35">
        <f>IF('Base de Données'!J274&lt;&gt;"",'Base de Données'!J274,"-")</f>
        <v>22133</v>
      </c>
      <c r="K274" s="35">
        <f>IF('Base de Données'!K274&lt;&gt;"",'Base de Données'!K274,"-")</f>
        <v>51</v>
      </c>
      <c r="L274" s="19" t="str">
        <f t="shared" si="35"/>
        <v>femme1-agent</v>
      </c>
      <c r="M274" s="19" t="str">
        <f t="shared" si="36"/>
        <v>femme1-agentNice</v>
      </c>
      <c r="N274" s="32" t="str">
        <f t="shared" si="37"/>
        <v>-</v>
      </c>
      <c r="O274" s="17">
        <f t="shared" si="38"/>
        <v>0</v>
      </c>
      <c r="P274" s="17">
        <f t="shared" si="39"/>
        <v>0</v>
      </c>
      <c r="Q274" s="17" t="str">
        <f t="shared" si="40"/>
        <v>-</v>
      </c>
      <c r="R274" s="19" t="str">
        <f t="shared" si="41"/>
        <v>femmeNice</v>
      </c>
    </row>
    <row r="275" spans="1:18" s="17" customFormat="1" x14ac:dyDescent="0.2">
      <c r="A275" s="35" t="str">
        <f>IF('Base de Données'!A275&lt;&gt;"",'Base de Données'!A275,"-")</f>
        <v>JLRJ8777</v>
      </c>
      <c r="B275" s="35" t="str">
        <f>IF('Base de Données'!B275&lt;&gt;"",'Base de Données'!B275,"-")</f>
        <v>TRIOMPHANTE</v>
      </c>
      <c r="C275" s="35" t="str">
        <f>IF('Base de Données'!C275&lt;&gt;"",'Base de Données'!C275,"-")</f>
        <v>Judith</v>
      </c>
      <c r="D275" s="35" t="str">
        <f>IF('Base de Données'!D275&lt;&gt;"",'Base de Données'!D275,"-")</f>
        <v>1-agent</v>
      </c>
      <c r="E275" s="35" t="str">
        <f>IF('Base de Données'!E275&lt;&gt;"",'Base de Données'!E275,"-")</f>
        <v>Nice</v>
      </c>
      <c r="F275" s="35" t="str">
        <f>IF('Base de Données'!F275&lt;&gt;"",'Base de Données'!F275,"-")</f>
        <v>pièce 35</v>
      </c>
      <c r="G275" s="35">
        <f>IF('Base de Données'!G275&lt;&gt;"",'Base de Données'!G275,"-")</f>
        <v>3070</v>
      </c>
      <c r="H275" s="35">
        <f>IF('Base de Données'!H275&lt;&gt;"",'Base de Données'!H275,"-")</f>
        <v>23323.48</v>
      </c>
      <c r="I275" s="35" t="str">
        <f>IF('Base de Données'!I275&lt;&gt;"",'Base de Données'!I275,"-")</f>
        <v>femme</v>
      </c>
      <c r="J275" s="35">
        <f>IF('Base de Données'!J275&lt;&gt;"",'Base de Données'!J275,"-")</f>
        <v>31833</v>
      </c>
      <c r="K275" s="35">
        <f>IF('Base de Données'!K275&lt;&gt;"",'Base de Données'!K275,"-")</f>
        <v>24</v>
      </c>
      <c r="L275" s="19" t="str">
        <f t="shared" si="35"/>
        <v>femme1-agent</v>
      </c>
      <c r="M275" s="19" t="str">
        <f t="shared" si="36"/>
        <v>femme1-agentNice</v>
      </c>
      <c r="N275" s="32" t="str">
        <f t="shared" si="37"/>
        <v>-</v>
      </c>
      <c r="O275" s="17">
        <f t="shared" si="38"/>
        <v>0</v>
      </c>
      <c r="P275" s="17">
        <f t="shared" si="39"/>
        <v>1</v>
      </c>
      <c r="Q275" s="17" t="str">
        <f t="shared" si="40"/>
        <v>-</v>
      </c>
      <c r="R275" s="19" t="str">
        <f t="shared" si="41"/>
        <v>femmeNice</v>
      </c>
    </row>
    <row r="276" spans="1:18" s="17" customFormat="1" x14ac:dyDescent="0.2">
      <c r="A276" s="35" t="str">
        <f>IF('Base de Données'!A276&lt;&gt;"",'Base de Données'!A276,"-")</f>
        <v>MKGU7066</v>
      </c>
      <c r="B276" s="35" t="str">
        <f>IF('Base de Données'!B276&lt;&gt;"",'Base de Données'!B276,"-")</f>
        <v>UNG</v>
      </c>
      <c r="C276" s="35" t="str">
        <f>IF('Base de Données'!C276&lt;&gt;"",'Base de Données'!C276,"-")</f>
        <v>Martine</v>
      </c>
      <c r="D276" s="35" t="str">
        <f>IF('Base de Données'!D276&lt;&gt;"",'Base de Données'!D276,"-")</f>
        <v>1-agent</v>
      </c>
      <c r="E276" s="35" t="str">
        <f>IF('Base de Données'!E276&lt;&gt;"",'Base de Données'!E276,"-")</f>
        <v>Paris</v>
      </c>
      <c r="F276" s="35" t="str">
        <f>IF('Base de Données'!F276&lt;&gt;"",'Base de Données'!F276,"-")</f>
        <v>plateau 1</v>
      </c>
      <c r="G276" s="35">
        <f>IF('Base de Données'!G276&lt;&gt;"",'Base de Données'!G276,"-")</f>
        <v>3333</v>
      </c>
      <c r="H276" s="35">
        <f>IF('Base de Données'!H276&lt;&gt;"",'Base de Données'!H276,"-")</f>
        <v>23759.14</v>
      </c>
      <c r="I276" s="35" t="str">
        <f>IF('Base de Données'!I276&lt;&gt;"",'Base de Données'!I276,"-")</f>
        <v>femme</v>
      </c>
      <c r="J276" s="35">
        <f>IF('Base de Données'!J276&lt;&gt;"",'Base de Données'!J276,"-")</f>
        <v>29761</v>
      </c>
      <c r="K276" s="35">
        <f>IF('Base de Données'!K276&lt;&gt;"",'Base de Données'!K276,"-")</f>
        <v>30</v>
      </c>
      <c r="L276" s="19" t="str">
        <f t="shared" si="35"/>
        <v>femme1-agent</v>
      </c>
      <c r="M276" s="19" t="str">
        <f t="shared" si="36"/>
        <v>femme1-agentParis</v>
      </c>
      <c r="N276" s="32" t="str">
        <f t="shared" si="37"/>
        <v>-</v>
      </c>
      <c r="O276" s="17">
        <f t="shared" si="38"/>
        <v>0</v>
      </c>
      <c r="P276" s="17">
        <f t="shared" si="39"/>
        <v>1</v>
      </c>
      <c r="Q276" s="17" t="str">
        <f t="shared" si="40"/>
        <v>-</v>
      </c>
      <c r="R276" s="19" t="str">
        <f t="shared" si="41"/>
        <v>femmeParis</v>
      </c>
    </row>
    <row r="277" spans="1:18" s="17" customFormat="1" x14ac:dyDescent="0.2">
      <c r="A277" s="35" t="str">
        <f>IF('Base de Données'!A277&lt;&gt;"",'Base de Données'!A277,"-")</f>
        <v>FBJV6135</v>
      </c>
      <c r="B277" s="35" t="str">
        <f>IF('Base de Données'!B277&lt;&gt;"",'Base de Données'!B277,"-")</f>
        <v>VANNAXAY</v>
      </c>
      <c r="C277" s="35" t="str">
        <f>IF('Base de Données'!C277&lt;&gt;"",'Base de Données'!C277,"-")</f>
        <v>Francis</v>
      </c>
      <c r="D277" s="35" t="str">
        <f>IF('Base de Données'!D277&lt;&gt;"",'Base de Données'!D277,"-")</f>
        <v>4-cadre supérieur</v>
      </c>
      <c r="E277" s="35" t="str">
        <f>IF('Base de Données'!E277&lt;&gt;"",'Base de Données'!E277,"-")</f>
        <v>Nice</v>
      </c>
      <c r="F277" s="35" t="str">
        <f>IF('Base de Données'!F277&lt;&gt;"",'Base de Données'!F277,"-")</f>
        <v>pièce 90</v>
      </c>
      <c r="G277" s="35">
        <f>IF('Base de Données'!G277&lt;&gt;"",'Base de Données'!G277,"-")</f>
        <v>3333</v>
      </c>
      <c r="H277" s="35">
        <f>IF('Base de Données'!H277&lt;&gt;"",'Base de Données'!H277,"-")</f>
        <v>77181.539999999994</v>
      </c>
      <c r="I277" s="35" t="str">
        <f>IF('Base de Données'!I277&lt;&gt;"",'Base de Données'!I277,"-")</f>
        <v>homme</v>
      </c>
      <c r="J277" s="35">
        <f>IF('Base de Données'!J277&lt;&gt;"",'Base de Données'!J277,"-")</f>
        <v>25392</v>
      </c>
      <c r="K277" s="35">
        <f>IF('Base de Données'!K277&lt;&gt;"",'Base de Données'!K277,"-")</f>
        <v>42</v>
      </c>
      <c r="L277" s="19" t="str">
        <f t="shared" si="35"/>
        <v>homme4-cadre supérieur</v>
      </c>
      <c r="M277" s="19" t="str">
        <f t="shared" si="36"/>
        <v>homme4-cadre supérieurNice</v>
      </c>
      <c r="N277" s="32">
        <f t="shared" si="37"/>
        <v>25392</v>
      </c>
      <c r="O277" s="17">
        <f t="shared" si="38"/>
        <v>0</v>
      </c>
      <c r="P277" s="17">
        <f t="shared" si="39"/>
        <v>0</v>
      </c>
      <c r="Q277" s="17">
        <f t="shared" si="40"/>
        <v>77181.539999999994</v>
      </c>
      <c r="R277" s="19" t="str">
        <f t="shared" si="41"/>
        <v>hommeNice</v>
      </c>
    </row>
    <row r="278" spans="1:18" s="17" customFormat="1" x14ac:dyDescent="0.2">
      <c r="A278" s="35" t="str">
        <f>IF('Base de Données'!A278&lt;&gt;"",'Base de Données'!A278,"-")</f>
        <v>CDXV6242</v>
      </c>
      <c r="B278" s="35" t="str">
        <f>IF('Base de Données'!B278&lt;&gt;"",'Base de Données'!B278,"-")</f>
        <v>VASSEUR</v>
      </c>
      <c r="C278" s="35" t="str">
        <f>IF('Base de Données'!C278&lt;&gt;"",'Base de Données'!C278,"-")</f>
        <v>Christiane</v>
      </c>
      <c r="D278" s="35" t="str">
        <f>IF('Base de Données'!D278&lt;&gt;"",'Base de Données'!D278,"-")</f>
        <v>1-agent</v>
      </c>
      <c r="E278" s="35" t="str">
        <f>IF('Base de Données'!E278&lt;&gt;"",'Base de Données'!E278,"-")</f>
        <v>Nice</v>
      </c>
      <c r="F278" s="35" t="str">
        <f>IF('Base de Données'!F278&lt;&gt;"",'Base de Données'!F278,"-")</f>
        <v>pièce 60</v>
      </c>
      <c r="G278" s="35">
        <f>IF('Base de Données'!G278&lt;&gt;"",'Base de Données'!G278,"-")</f>
        <v>3064</v>
      </c>
      <c r="H278" s="35">
        <f>IF('Base de Données'!H278&lt;&gt;"",'Base de Données'!H278,"-")</f>
        <v>23589.35</v>
      </c>
      <c r="I278" s="35" t="str">
        <f>IF('Base de Données'!I278&lt;&gt;"",'Base de Données'!I278,"-")</f>
        <v>femme</v>
      </c>
      <c r="J278" s="35">
        <f>IF('Base de Données'!J278&lt;&gt;"",'Base de Données'!J278,"-")</f>
        <v>24956</v>
      </c>
      <c r="K278" s="35">
        <f>IF('Base de Données'!K278&lt;&gt;"",'Base de Données'!K278,"-")</f>
        <v>43</v>
      </c>
      <c r="L278" s="19" t="str">
        <f t="shared" si="35"/>
        <v>femme1-agent</v>
      </c>
      <c r="M278" s="19" t="str">
        <f t="shared" si="36"/>
        <v>femme1-agentNice</v>
      </c>
      <c r="N278" s="32" t="str">
        <f t="shared" si="37"/>
        <v>-</v>
      </c>
      <c r="O278" s="17">
        <f t="shared" si="38"/>
        <v>0</v>
      </c>
      <c r="P278" s="17">
        <f t="shared" si="39"/>
        <v>1</v>
      </c>
      <c r="Q278" s="17" t="str">
        <f t="shared" si="40"/>
        <v>-</v>
      </c>
      <c r="R278" s="19" t="str">
        <f t="shared" si="41"/>
        <v>femmeNice</v>
      </c>
    </row>
    <row r="279" spans="1:18" s="17" customFormat="1" x14ac:dyDescent="0.2">
      <c r="A279" s="35" t="str">
        <f>IF('Base de Données'!A279&lt;&gt;"",'Base de Données'!A279,"-")</f>
        <v>MNGV5337</v>
      </c>
      <c r="B279" s="35" t="str">
        <f>IF('Base de Données'!B279&lt;&gt;"",'Base de Données'!B279,"-")</f>
        <v>VIAND</v>
      </c>
      <c r="C279" s="35" t="str">
        <f>IF('Base de Données'!C279&lt;&gt;"",'Base de Données'!C279,"-")</f>
        <v>Monique</v>
      </c>
      <c r="D279" s="35" t="str">
        <f>IF('Base de Données'!D279&lt;&gt;"",'Base de Données'!D279,"-")</f>
        <v>1-agent</v>
      </c>
      <c r="E279" s="35" t="str">
        <f>IF('Base de Données'!E279&lt;&gt;"",'Base de Données'!E279,"-")</f>
        <v>Nice</v>
      </c>
      <c r="F279" s="35" t="str">
        <f>IF('Base de Données'!F279&lt;&gt;"",'Base de Données'!F279,"-")</f>
        <v>pièce 232</v>
      </c>
      <c r="G279" s="35">
        <f>IF('Base de Données'!G279&lt;&gt;"",'Base de Données'!G279,"-")</f>
        <v>3081</v>
      </c>
      <c r="H279" s="35">
        <f>IF('Base de Données'!H279&lt;&gt;"",'Base de Données'!H279,"-")</f>
        <v>27206.42</v>
      </c>
      <c r="I279" s="35" t="str">
        <f>IF('Base de Données'!I279&lt;&gt;"",'Base de Données'!I279,"-")</f>
        <v>femme</v>
      </c>
      <c r="J279" s="35">
        <f>IF('Base de Données'!J279&lt;&gt;"",'Base de Données'!J279,"-")</f>
        <v>20134</v>
      </c>
      <c r="K279" s="35">
        <f>IF('Base de Données'!K279&lt;&gt;"",'Base de Données'!K279,"-")</f>
        <v>56</v>
      </c>
      <c r="L279" s="19" t="str">
        <f t="shared" si="35"/>
        <v>femme1-agent</v>
      </c>
      <c r="M279" s="19" t="str">
        <f t="shared" si="36"/>
        <v>femme1-agentNice</v>
      </c>
      <c r="N279" s="32" t="str">
        <f t="shared" si="37"/>
        <v>-</v>
      </c>
      <c r="O279" s="17">
        <f t="shared" si="38"/>
        <v>0</v>
      </c>
      <c r="P279" s="17">
        <f t="shared" si="39"/>
        <v>0</v>
      </c>
      <c r="Q279" s="17" t="str">
        <f t="shared" si="40"/>
        <v>-</v>
      </c>
      <c r="R279" s="19" t="str">
        <f t="shared" si="41"/>
        <v>femmeNice</v>
      </c>
    </row>
    <row r="280" spans="1:18" s="17" customFormat="1" x14ac:dyDescent="0.2">
      <c r="A280" s="35" t="str">
        <f>IF('Base de Données'!A280&lt;&gt;"",'Base de Données'!A280,"-")</f>
        <v>MPYV4343</v>
      </c>
      <c r="B280" s="35" t="str">
        <f>IF('Base de Données'!B280&lt;&gt;"",'Base de Données'!B280,"-")</f>
        <v>VIDON</v>
      </c>
      <c r="C280" s="35" t="str">
        <f>IF('Base de Données'!C280&lt;&gt;"",'Base de Données'!C280,"-")</f>
        <v>Marie-Louise</v>
      </c>
      <c r="D280" s="35" t="str">
        <f>IF('Base de Données'!D280&lt;&gt;"",'Base de Données'!D280,"-")</f>
        <v>2-maitrise</v>
      </c>
      <c r="E280" s="35" t="str">
        <f>IF('Base de Données'!E280&lt;&gt;"",'Base de Données'!E280,"-")</f>
        <v>Nice</v>
      </c>
      <c r="F280" s="35" t="str">
        <f>IF('Base de Données'!F280&lt;&gt;"",'Base de Données'!F280,"-")</f>
        <v>pièce 236</v>
      </c>
      <c r="G280" s="35">
        <f>IF('Base de Données'!G280&lt;&gt;"",'Base de Données'!G280,"-")</f>
        <v>3018</v>
      </c>
      <c r="H280" s="35">
        <f>IF('Base de Données'!H280&lt;&gt;"",'Base de Données'!H280,"-")</f>
        <v>33040.589999999997</v>
      </c>
      <c r="I280" s="35" t="str">
        <f>IF('Base de Données'!I280&lt;&gt;"",'Base de Données'!I280,"-")</f>
        <v>femme</v>
      </c>
      <c r="J280" s="35">
        <f>IF('Base de Données'!J280&lt;&gt;"",'Base de Données'!J280,"-")</f>
        <v>19706</v>
      </c>
      <c r="K280" s="35">
        <f>IF('Base de Données'!K280&lt;&gt;"",'Base de Données'!K280,"-")</f>
        <v>58</v>
      </c>
      <c r="L280" s="19" t="str">
        <f t="shared" si="35"/>
        <v>femme2-maitrise</v>
      </c>
      <c r="M280" s="19" t="str">
        <f t="shared" si="36"/>
        <v>femme2-maitriseNice</v>
      </c>
      <c r="N280" s="32" t="str">
        <f t="shared" si="37"/>
        <v>-</v>
      </c>
      <c r="O280" s="17">
        <f t="shared" si="38"/>
        <v>0</v>
      </c>
      <c r="P280" s="17">
        <f t="shared" si="39"/>
        <v>0</v>
      </c>
      <c r="Q280" s="17">
        <f t="shared" si="40"/>
        <v>33040.589999999997</v>
      </c>
      <c r="R280" s="19" t="str">
        <f t="shared" si="41"/>
        <v>femmeNice</v>
      </c>
    </row>
    <row r="281" spans="1:18" s="17" customFormat="1" x14ac:dyDescent="0.2">
      <c r="A281" s="35" t="str">
        <f>IF('Base de Données'!A281&lt;&gt;"",'Base de Données'!A281,"-")</f>
        <v>MRSZ5065</v>
      </c>
      <c r="B281" s="35" t="str">
        <f>IF('Base de Données'!B281&lt;&gt;"",'Base de Données'!B281,"-")</f>
        <v>ZANOTI</v>
      </c>
      <c r="C281" s="35" t="str">
        <f>IF('Base de Données'!C281&lt;&gt;"",'Base de Données'!C281,"-")</f>
        <v>Monique</v>
      </c>
      <c r="D281" s="35" t="str">
        <f>IF('Base de Données'!D281&lt;&gt;"",'Base de Données'!D281,"-")</f>
        <v>1-agent</v>
      </c>
      <c r="E281" s="35" t="str">
        <f>IF('Base de Données'!E281&lt;&gt;"",'Base de Données'!E281,"-")</f>
        <v>Paris</v>
      </c>
      <c r="F281" s="35" t="str">
        <f>IF('Base de Données'!F281&lt;&gt;"",'Base de Données'!F281,"-")</f>
        <v>pièce 66</v>
      </c>
      <c r="G281" s="35">
        <f>IF('Base de Données'!G281&lt;&gt;"",'Base de Données'!G281,"-")</f>
        <v>3161</v>
      </c>
      <c r="H281" s="35">
        <f>IF('Base de Données'!H281&lt;&gt;"",'Base de Données'!H281,"-")</f>
        <v>23117.4</v>
      </c>
      <c r="I281" s="35" t="str">
        <f>IF('Base de Données'!I281&lt;&gt;"",'Base de Données'!I281,"-")</f>
        <v>femme</v>
      </c>
      <c r="J281" s="35">
        <f>IF('Base de Données'!J281&lt;&gt;"",'Base de Données'!J281,"-")</f>
        <v>19939</v>
      </c>
      <c r="K281" s="35">
        <f>IF('Base de Données'!K281&lt;&gt;"",'Base de Données'!K281,"-")</f>
        <v>57</v>
      </c>
      <c r="L281" s="19" t="str">
        <f t="shared" si="35"/>
        <v>femme1-agent</v>
      </c>
      <c r="M281" s="19" t="str">
        <f t="shared" si="36"/>
        <v>femme1-agentParis</v>
      </c>
      <c r="N281" s="32" t="str">
        <f t="shared" si="37"/>
        <v>-</v>
      </c>
      <c r="O281" s="17">
        <f t="shared" si="38"/>
        <v>0</v>
      </c>
      <c r="P281" s="17">
        <f t="shared" si="39"/>
        <v>1</v>
      </c>
      <c r="Q281" s="17" t="str">
        <f t="shared" si="40"/>
        <v>-</v>
      </c>
      <c r="R281" s="19" t="str">
        <f t="shared" si="41"/>
        <v>femmeParis</v>
      </c>
    </row>
    <row r="282" spans="1:18" s="17" customFormat="1" x14ac:dyDescent="0.2">
      <c r="A282" s="35" t="str">
        <f>IF('Base de Données'!A282&lt;&gt;"",'Base de Données'!A282,"-")</f>
        <v>LMDZ5474</v>
      </c>
      <c r="B282" s="35" t="str">
        <f>IF('Base de Données'!B282&lt;&gt;"",'Base de Données'!B282,"-")</f>
        <v>ZAOUI</v>
      </c>
      <c r="C282" s="35" t="str">
        <f>IF('Base de Données'!C282&lt;&gt;"",'Base de Données'!C282,"-")</f>
        <v>Liliane</v>
      </c>
      <c r="D282" s="35" t="str">
        <f>IF('Base de Données'!D282&lt;&gt;"",'Base de Données'!D282,"-")</f>
        <v>1-agent</v>
      </c>
      <c r="E282" s="35" t="str">
        <f>IF('Base de Données'!E282&lt;&gt;"",'Base de Données'!E282,"-")</f>
        <v>Nice</v>
      </c>
      <c r="F282" s="35" t="str">
        <f>IF('Base de Données'!F282&lt;&gt;"",'Base de Données'!F282,"-")</f>
        <v>pièce 201</v>
      </c>
      <c r="G282" s="35">
        <f>IF('Base de Données'!G282&lt;&gt;"",'Base de Données'!G282,"-")</f>
        <v>3096</v>
      </c>
      <c r="H282" s="35">
        <f>IF('Base de Données'!H282&lt;&gt;"",'Base de Données'!H282,"-")</f>
        <v>26253.65</v>
      </c>
      <c r="I282" s="35" t="str">
        <f>IF('Base de Données'!I282&lt;&gt;"",'Base de Données'!I282,"-")</f>
        <v>femme</v>
      </c>
      <c r="J282" s="35">
        <f>IF('Base de Données'!J282&lt;&gt;"",'Base de Données'!J282,"-")</f>
        <v>21100</v>
      </c>
      <c r="K282" s="35">
        <f>IF('Base de Données'!K282&lt;&gt;"",'Base de Données'!K282,"-")</f>
        <v>54</v>
      </c>
      <c r="L282" s="19" t="str">
        <f t="shared" si="35"/>
        <v>femme1-agent</v>
      </c>
      <c r="M282" s="19" t="str">
        <f t="shared" si="36"/>
        <v>femme1-agentNice</v>
      </c>
      <c r="N282" s="32" t="str">
        <f t="shared" si="37"/>
        <v>-</v>
      </c>
      <c r="O282" s="17">
        <f t="shared" si="38"/>
        <v>0</v>
      </c>
      <c r="P282" s="17">
        <f t="shared" si="39"/>
        <v>0</v>
      </c>
      <c r="Q282" s="17" t="str">
        <f t="shared" si="40"/>
        <v>-</v>
      </c>
      <c r="R282" s="19" t="str">
        <f t="shared" si="41"/>
        <v>femmeNice</v>
      </c>
    </row>
    <row r="283" spans="1:18" s="17" customFormat="1" x14ac:dyDescent="0.2">
      <c r="A283" s="35" t="str">
        <f>IF('Base de Données'!A283&lt;&gt;"",'Base de Données'!A283,"-")</f>
        <v>RBRZ5605</v>
      </c>
      <c r="B283" s="35" t="str">
        <f>IF('Base de Données'!B283&lt;&gt;"",'Base de Données'!B283,"-")</f>
        <v>ZENOU</v>
      </c>
      <c r="C283" s="35" t="str">
        <f>IF('Base de Données'!C283&lt;&gt;"",'Base de Données'!C283,"-")</f>
        <v>Robert</v>
      </c>
      <c r="D283" s="35" t="str">
        <f>IF('Base de Données'!D283&lt;&gt;"",'Base de Données'!D283,"-")</f>
        <v>1-agent</v>
      </c>
      <c r="E283" s="35" t="str">
        <f>IF('Base de Données'!E283&lt;&gt;"",'Base de Données'!E283,"-")</f>
        <v>Paris</v>
      </c>
      <c r="F283" s="35" t="str">
        <f>IF('Base de Données'!F283&lt;&gt;"",'Base de Données'!F283,"-")</f>
        <v>plateau 1</v>
      </c>
      <c r="G283" s="35">
        <f>IF('Base de Données'!G283&lt;&gt;"",'Base de Données'!G283,"-")</f>
        <v>3333</v>
      </c>
      <c r="H283" s="35">
        <f>IF('Base de Données'!H283&lt;&gt;"",'Base de Données'!H283,"-")</f>
        <v>23797.279999999999</v>
      </c>
      <c r="I283" s="35" t="str">
        <f>IF('Base de Données'!I283&lt;&gt;"",'Base de Données'!I283,"-")</f>
        <v>homme</v>
      </c>
      <c r="J283" s="35">
        <f>IF('Base de Données'!J283&lt;&gt;"",'Base de Données'!J283,"-")</f>
        <v>23156</v>
      </c>
      <c r="K283" s="35">
        <f>IF('Base de Données'!K283&lt;&gt;"",'Base de Données'!K283,"-")</f>
        <v>48</v>
      </c>
      <c r="L283" s="19" t="str">
        <f t="shared" si="35"/>
        <v>homme1-agent</v>
      </c>
      <c r="M283" s="19" t="str">
        <f t="shared" si="36"/>
        <v>homme1-agentParis</v>
      </c>
      <c r="N283" s="32" t="str">
        <f t="shared" si="37"/>
        <v>-</v>
      </c>
      <c r="O283" s="17">
        <f t="shared" si="38"/>
        <v>0</v>
      </c>
      <c r="P283" s="17">
        <f t="shared" si="39"/>
        <v>1</v>
      </c>
      <c r="Q283" s="17" t="str">
        <f t="shared" si="40"/>
        <v>-</v>
      </c>
      <c r="R283" s="19" t="str">
        <f t="shared" si="41"/>
        <v>hommeParis</v>
      </c>
    </row>
    <row r="284" spans="1:18" s="17" customFormat="1" x14ac:dyDescent="0.2">
      <c r="A284" s="35" t="str">
        <f>IF('Base de Données'!A284&lt;&gt;"",'Base de Données'!A284,"-")</f>
        <v>PRTZ8775</v>
      </c>
      <c r="B284" s="35" t="str">
        <f>IF('Base de Données'!B284&lt;&gt;"",'Base de Données'!B284,"-")</f>
        <v>ZHOU</v>
      </c>
      <c r="C284" s="35" t="str">
        <f>IF('Base de Données'!C284&lt;&gt;"",'Base de Données'!C284,"-")</f>
        <v>Philippe</v>
      </c>
      <c r="D284" s="35" t="str">
        <f>IF('Base de Données'!D284&lt;&gt;"",'Base de Données'!D284,"-")</f>
        <v>1-agent</v>
      </c>
      <c r="E284" s="35" t="str">
        <f>IF('Base de Données'!E284&lt;&gt;"",'Base de Données'!E284,"-")</f>
        <v>Paris</v>
      </c>
      <c r="F284" s="35" t="str">
        <f>IF('Base de Données'!F284&lt;&gt;"",'Base de Données'!F284,"-")</f>
        <v>pièce 66</v>
      </c>
      <c r="G284" s="35">
        <f>IF('Base de Données'!G284&lt;&gt;"",'Base de Données'!G284,"-")</f>
        <v>3585</v>
      </c>
      <c r="H284" s="35">
        <f>IF('Base de Données'!H284&lt;&gt;"",'Base de Données'!H284,"-")</f>
        <v>20361.32</v>
      </c>
      <c r="I284" s="35" t="str">
        <f>IF('Base de Données'!I284&lt;&gt;"",'Base de Données'!I284,"-")</f>
        <v>homme</v>
      </c>
      <c r="J284" s="35">
        <f>IF('Base de Données'!J284&lt;&gt;"",'Base de Données'!J284,"-")</f>
        <v>33401</v>
      </c>
      <c r="K284" s="35">
        <f>IF('Base de Données'!K284&lt;&gt;"",'Base de Données'!K284,"-")</f>
        <v>20</v>
      </c>
      <c r="L284" s="19" t="str">
        <f t="shared" si="35"/>
        <v>homme1-agent</v>
      </c>
      <c r="M284" s="19" t="str">
        <f t="shared" si="36"/>
        <v>homme1-agentParis</v>
      </c>
      <c r="N284" s="32" t="str">
        <f t="shared" si="37"/>
        <v>-</v>
      </c>
      <c r="O284" s="17">
        <f t="shared" si="38"/>
        <v>0</v>
      </c>
      <c r="P284" s="17">
        <f t="shared" si="39"/>
        <v>1</v>
      </c>
      <c r="Q284" s="17" t="str">
        <f t="shared" si="40"/>
        <v>-</v>
      </c>
      <c r="R284" s="19" t="str">
        <f t="shared" si="41"/>
        <v>hommeParis</v>
      </c>
    </row>
    <row r="285" spans="1:18" s="17" customFormat="1" x14ac:dyDescent="0.2">
      <c r="A285" s="35" t="str">
        <f>IF('Base de Données'!A285&lt;&gt;"",'Base de Données'!A285,"-")</f>
        <v>CBUZ6432</v>
      </c>
      <c r="B285" s="35" t="str">
        <f>IF('Base de Données'!B285&lt;&gt;"",'Base de Données'!B285,"-")</f>
        <v>ZIHOUNE</v>
      </c>
      <c r="C285" s="35" t="str">
        <f>IF('Base de Données'!C285&lt;&gt;"",'Base de Données'!C285,"-")</f>
        <v>Christiane</v>
      </c>
      <c r="D285" s="35" t="str">
        <f>IF('Base de Données'!D285&lt;&gt;"",'Base de Données'!D285,"-")</f>
        <v>1-agent</v>
      </c>
      <c r="E285" s="35" t="str">
        <f>IF('Base de Données'!E285&lt;&gt;"",'Base de Données'!E285,"-")</f>
        <v>Nice</v>
      </c>
      <c r="F285" s="35" t="str">
        <f>IF('Base de Données'!F285&lt;&gt;"",'Base de Données'!F285,"-")</f>
        <v>pièce 115</v>
      </c>
      <c r="G285" s="35">
        <f>IF('Base de Données'!G285&lt;&gt;"",'Base de Données'!G285,"-")</f>
        <v>3671</v>
      </c>
      <c r="H285" s="35">
        <f>IF('Base de Données'!H285&lt;&gt;"",'Base de Données'!H285,"-")</f>
        <v>30387.54</v>
      </c>
      <c r="I285" s="35" t="str">
        <f>IF('Base de Données'!I285&lt;&gt;"",'Base de Données'!I285,"-")</f>
        <v>femme</v>
      </c>
      <c r="J285" s="35">
        <f>IF('Base de Données'!J285&lt;&gt;"",'Base de Données'!J285,"-")</f>
        <v>24989</v>
      </c>
      <c r="K285" s="35">
        <f>IF('Base de Données'!K285&lt;&gt;"",'Base de Données'!K285,"-")</f>
        <v>43</v>
      </c>
      <c r="L285" s="19" t="str">
        <f t="shared" si="35"/>
        <v>femme1-agent</v>
      </c>
      <c r="M285" s="19" t="str">
        <f t="shared" si="36"/>
        <v>femme1-agentNice</v>
      </c>
      <c r="N285" s="32" t="str">
        <f t="shared" si="37"/>
        <v>-</v>
      </c>
      <c r="O285" s="17">
        <f t="shared" si="38"/>
        <v>0</v>
      </c>
      <c r="P285" s="17">
        <f t="shared" si="39"/>
        <v>0</v>
      </c>
      <c r="Q285" s="17" t="str">
        <f t="shared" si="40"/>
        <v>-</v>
      </c>
      <c r="R285" s="19" t="str">
        <f t="shared" si="41"/>
        <v>femmeNice</v>
      </c>
    </row>
    <row r="286" spans="1:18" s="17" customFormat="1" x14ac:dyDescent="0.2">
      <c r="A286" s="35" t="str">
        <f>IF('Base de Données'!A286&lt;&gt;"",'Base de Données'!A286,"-")</f>
        <v>FIFZ6677</v>
      </c>
      <c r="B286" s="35" t="str">
        <f>IF('Base de Données'!B286&lt;&gt;"",'Base de Données'!B286,"-")</f>
        <v>ZOUC</v>
      </c>
      <c r="C286" s="35" t="str">
        <f>IF('Base de Données'!C286&lt;&gt;"",'Base de Données'!C286,"-")</f>
        <v>Fred</v>
      </c>
      <c r="D286" s="35" t="str">
        <f>IF('Base de Données'!D286&lt;&gt;"",'Base de Données'!D286,"-")</f>
        <v>4-cadre supérieur</v>
      </c>
      <c r="E286" s="35" t="str">
        <f>IF('Base de Données'!E286&lt;&gt;"",'Base de Données'!E286,"-")</f>
        <v>Nice</v>
      </c>
      <c r="F286" s="35" t="str">
        <f>IF('Base de Données'!F286&lt;&gt;"",'Base de Données'!F286,"-")</f>
        <v>pièce 83</v>
      </c>
      <c r="G286" s="35">
        <f>IF('Base de Données'!G286&lt;&gt;"",'Base de Données'!G286,"-")</f>
        <v>3185</v>
      </c>
      <c r="H286" s="35">
        <f>IF('Base de Données'!H286&lt;&gt;"",'Base de Données'!H286,"-")</f>
        <v>80473.56</v>
      </c>
      <c r="I286" s="35" t="str">
        <f>IF('Base de Données'!I286&lt;&gt;"",'Base de Données'!I286,"-")</f>
        <v>homme</v>
      </c>
      <c r="J286" s="35">
        <f>IF('Base de Données'!J286&lt;&gt;"",'Base de Données'!J286,"-")</f>
        <v>24022</v>
      </c>
      <c r="K286" s="35">
        <f>IF('Base de Données'!K286&lt;&gt;"",'Base de Données'!K286,"-")</f>
        <v>46</v>
      </c>
      <c r="L286" s="19" t="str">
        <f t="shared" si="35"/>
        <v>homme4-cadre supérieur</v>
      </c>
      <c r="M286" s="19" t="str">
        <f t="shared" si="36"/>
        <v>homme4-cadre supérieurNice</v>
      </c>
      <c r="N286" s="32">
        <f t="shared" si="37"/>
        <v>24022</v>
      </c>
      <c r="O286" s="17">
        <f t="shared" si="38"/>
        <v>0</v>
      </c>
      <c r="P286" s="17">
        <f t="shared" si="39"/>
        <v>0</v>
      </c>
      <c r="Q286" s="17">
        <f t="shared" si="40"/>
        <v>80473.56</v>
      </c>
      <c r="R286" s="19" t="str">
        <f t="shared" si="41"/>
        <v>hommeNice</v>
      </c>
    </row>
    <row r="287" spans="1:18" s="17" customFormat="1" x14ac:dyDescent="0.2">
      <c r="A287" s="35" t="str">
        <f>IF('Base de Données'!A287&lt;&gt;"",'Base de Données'!A287,"-")</f>
        <v>-</v>
      </c>
      <c r="B287" s="35" t="str">
        <f>IF('Base de Données'!B287&lt;&gt;"",'Base de Données'!B287,"-")</f>
        <v>-</v>
      </c>
      <c r="C287" s="35" t="str">
        <f>IF('Base de Données'!C287&lt;&gt;"",'Base de Données'!C287,"-")</f>
        <v>-</v>
      </c>
      <c r="D287" s="35" t="str">
        <f>IF('Base de Données'!D287&lt;&gt;"",'Base de Données'!D287,"-")</f>
        <v>-</v>
      </c>
      <c r="E287" s="35" t="str">
        <f>IF('Base de Données'!E287&lt;&gt;"",'Base de Données'!E287,"-")</f>
        <v>-</v>
      </c>
      <c r="F287" s="35" t="str">
        <f>IF('Base de Données'!F287&lt;&gt;"",'Base de Données'!F287,"-")</f>
        <v>-</v>
      </c>
      <c r="G287" s="35" t="str">
        <f>IF('Base de Données'!G287&lt;&gt;"",'Base de Données'!G287,"-")</f>
        <v>-</v>
      </c>
      <c r="H287" s="35" t="str">
        <f>IF('Base de Données'!H287&lt;&gt;"",'Base de Données'!H287,"-")</f>
        <v>-</v>
      </c>
      <c r="I287" s="35" t="str">
        <f>IF('Base de Données'!I287&lt;&gt;"",'Base de Données'!I287,"-")</f>
        <v>-</v>
      </c>
      <c r="J287" s="35" t="str">
        <f>IF('Base de Données'!J287&lt;&gt;"",'Base de Données'!J287,"-")</f>
        <v>-</v>
      </c>
      <c r="K287" s="35" t="str">
        <f>IF('Base de Données'!K287&lt;&gt;"",'Base de Données'!K287,"-")</f>
        <v>-</v>
      </c>
      <c r="L287" s="19" t="str">
        <f>I287&amp;D287</f>
        <v>--</v>
      </c>
      <c r="M287" s="19" t="str">
        <f>L287&amp;E287</f>
        <v>---</v>
      </c>
      <c r="N287" s="32" t="str">
        <f t="shared" ref="N287:N299" si="42">IF(D287=$N$1,J287,"-")</f>
        <v>-</v>
      </c>
      <c r="O287" s="17">
        <f t="shared" ref="O287:O299" si="43">COUNTIF(D287,"*cadre*")*(I287="femme")</f>
        <v>0</v>
      </c>
      <c r="P287" s="17">
        <f t="shared" ref="P287:P299" si="44">(H287&gt;=20000)*(H287&lt;=25000)*(D287="1-agent")</f>
        <v>0</v>
      </c>
      <c r="Q287" s="17" t="str">
        <f t="shared" ref="Q287:Q299" si="45">IF((D287&lt;&gt;"1-agent"),H287,"-")</f>
        <v>-</v>
      </c>
      <c r="R287" s="19" t="str">
        <f t="shared" ref="R287:R299" si="46">I287&amp;E287</f>
        <v>--</v>
      </c>
    </row>
    <row r="288" spans="1:18" s="17" customFormat="1" x14ac:dyDescent="0.2">
      <c r="A288" s="35" t="str">
        <f>IF('Base de Données'!A288&lt;&gt;"",'Base de Données'!A288,"-")</f>
        <v>-</v>
      </c>
      <c r="B288" s="35" t="str">
        <f>IF('Base de Données'!B288&lt;&gt;"",'Base de Données'!B288,"-")</f>
        <v>-</v>
      </c>
      <c r="C288" s="35" t="str">
        <f>IF('Base de Données'!C288&lt;&gt;"",'Base de Données'!C288,"-")</f>
        <v>-</v>
      </c>
      <c r="D288" s="35" t="str">
        <f>IF('Base de Données'!D288&lt;&gt;"",'Base de Données'!D288,"-")</f>
        <v>-</v>
      </c>
      <c r="E288" s="35" t="str">
        <f>IF('Base de Données'!E288&lt;&gt;"",'Base de Données'!E288,"-")</f>
        <v>-</v>
      </c>
      <c r="F288" s="35" t="str">
        <f>IF('Base de Données'!F288&lt;&gt;"",'Base de Données'!F288,"-")</f>
        <v>-</v>
      </c>
      <c r="G288" s="35" t="str">
        <f>IF('Base de Données'!G288&lt;&gt;"",'Base de Données'!G288,"-")</f>
        <v>-</v>
      </c>
      <c r="H288" s="35" t="str">
        <f>IF('Base de Données'!H288&lt;&gt;"",'Base de Données'!H288,"-")</f>
        <v>-</v>
      </c>
      <c r="I288" s="35" t="str">
        <f>IF('Base de Données'!I288&lt;&gt;"",'Base de Données'!I288,"-")</f>
        <v>-</v>
      </c>
      <c r="J288" s="35" t="str">
        <f>IF('Base de Données'!J288&lt;&gt;"",'Base de Données'!J288,"-")</f>
        <v>-</v>
      </c>
      <c r="K288" s="35" t="str">
        <f>IF('Base de Données'!K288&lt;&gt;"",'Base de Données'!K288,"-")</f>
        <v>-</v>
      </c>
      <c r="L288" s="19" t="str">
        <f t="shared" si="35"/>
        <v>--</v>
      </c>
      <c r="M288" s="19" t="str">
        <f t="shared" si="36"/>
        <v>---</v>
      </c>
      <c r="N288" s="32" t="str">
        <f t="shared" si="42"/>
        <v>-</v>
      </c>
      <c r="O288" s="17">
        <f t="shared" si="43"/>
        <v>0</v>
      </c>
      <c r="P288" s="17">
        <f t="shared" si="44"/>
        <v>0</v>
      </c>
      <c r="Q288" s="17" t="str">
        <f t="shared" si="45"/>
        <v>-</v>
      </c>
      <c r="R288" s="19" t="str">
        <f t="shared" si="46"/>
        <v>--</v>
      </c>
    </row>
    <row r="289" spans="1:18" s="17" customFormat="1" x14ac:dyDescent="0.2">
      <c r="A289" s="35" t="str">
        <f>IF('Base de Données'!A289&lt;&gt;"",'Base de Données'!A289,"-")</f>
        <v>-</v>
      </c>
      <c r="B289" s="35" t="str">
        <f>IF('Base de Données'!B289&lt;&gt;"",'Base de Données'!B289,"-")</f>
        <v>-</v>
      </c>
      <c r="C289" s="35" t="str">
        <f>IF('Base de Données'!C289&lt;&gt;"",'Base de Données'!C289,"-")</f>
        <v>-</v>
      </c>
      <c r="D289" s="35" t="str">
        <f>IF('Base de Données'!D289&lt;&gt;"",'Base de Données'!D289,"-")</f>
        <v>-</v>
      </c>
      <c r="E289" s="35" t="str">
        <f>IF('Base de Données'!E289&lt;&gt;"",'Base de Données'!E289,"-")</f>
        <v>-</v>
      </c>
      <c r="F289" s="35" t="str">
        <f>IF('Base de Données'!F289&lt;&gt;"",'Base de Données'!F289,"-")</f>
        <v>-</v>
      </c>
      <c r="G289" s="35" t="str">
        <f>IF('Base de Données'!G289&lt;&gt;"",'Base de Données'!G289,"-")</f>
        <v>-</v>
      </c>
      <c r="H289" s="35" t="str">
        <f>IF('Base de Données'!H289&lt;&gt;"",'Base de Données'!H289,"-")</f>
        <v>-</v>
      </c>
      <c r="I289" s="35" t="str">
        <f>IF('Base de Données'!I289&lt;&gt;"",'Base de Données'!I289,"-")</f>
        <v>-</v>
      </c>
      <c r="J289" s="35" t="str">
        <f>IF('Base de Données'!J289&lt;&gt;"",'Base de Données'!J289,"-")</f>
        <v>-</v>
      </c>
      <c r="K289" s="35" t="str">
        <f>IF('Base de Données'!K289&lt;&gt;"",'Base de Données'!K289,"-")</f>
        <v>-</v>
      </c>
      <c r="L289" s="19" t="str">
        <f t="shared" si="35"/>
        <v>--</v>
      </c>
      <c r="M289" s="19" t="str">
        <f t="shared" si="36"/>
        <v>---</v>
      </c>
      <c r="N289" s="32" t="str">
        <f t="shared" si="42"/>
        <v>-</v>
      </c>
      <c r="O289" s="17">
        <f t="shared" si="43"/>
        <v>0</v>
      </c>
      <c r="P289" s="17">
        <f t="shared" si="44"/>
        <v>0</v>
      </c>
      <c r="Q289" s="17" t="str">
        <f t="shared" si="45"/>
        <v>-</v>
      </c>
      <c r="R289" s="19" t="str">
        <f t="shared" si="46"/>
        <v>--</v>
      </c>
    </row>
    <row r="290" spans="1:18" s="17" customFormat="1" x14ac:dyDescent="0.2">
      <c r="A290" s="35" t="str">
        <f>IF('Base de Données'!A290&lt;&gt;"",'Base de Données'!A290,"-")</f>
        <v>-</v>
      </c>
      <c r="B290" s="35" t="str">
        <f>IF('Base de Données'!B290&lt;&gt;"",'Base de Données'!B290,"-")</f>
        <v>-</v>
      </c>
      <c r="C290" s="35" t="str">
        <f>IF('Base de Données'!C290&lt;&gt;"",'Base de Données'!C290,"-")</f>
        <v>-</v>
      </c>
      <c r="D290" s="35" t="str">
        <f>IF('Base de Données'!D290&lt;&gt;"",'Base de Données'!D290,"-")</f>
        <v>-</v>
      </c>
      <c r="E290" s="35" t="str">
        <f>IF('Base de Données'!E290&lt;&gt;"",'Base de Données'!E290,"-")</f>
        <v>-</v>
      </c>
      <c r="F290" s="35" t="str">
        <f>IF('Base de Données'!F290&lt;&gt;"",'Base de Données'!F290,"-")</f>
        <v>-</v>
      </c>
      <c r="G290" s="35" t="str">
        <f>IF('Base de Données'!G290&lt;&gt;"",'Base de Données'!G290,"-")</f>
        <v>-</v>
      </c>
      <c r="H290" s="35" t="str">
        <f>IF('Base de Données'!H290&lt;&gt;"",'Base de Données'!H290,"-")</f>
        <v>-</v>
      </c>
      <c r="I290" s="35" t="str">
        <f>IF('Base de Données'!I290&lt;&gt;"",'Base de Données'!I290,"-")</f>
        <v>-</v>
      </c>
      <c r="J290" s="35" t="str">
        <f>IF('Base de Données'!J290&lt;&gt;"",'Base de Données'!J290,"-")</f>
        <v>-</v>
      </c>
      <c r="K290" s="35" t="str">
        <f>IF('Base de Données'!K290&lt;&gt;"",'Base de Données'!K290,"-")</f>
        <v>-</v>
      </c>
      <c r="L290" s="19" t="str">
        <f t="shared" si="35"/>
        <v>--</v>
      </c>
      <c r="M290" s="19" t="str">
        <f t="shared" si="36"/>
        <v>---</v>
      </c>
      <c r="N290" s="32" t="str">
        <f t="shared" si="42"/>
        <v>-</v>
      </c>
      <c r="O290" s="17">
        <f t="shared" si="43"/>
        <v>0</v>
      </c>
      <c r="P290" s="17">
        <f t="shared" si="44"/>
        <v>0</v>
      </c>
      <c r="Q290" s="17" t="str">
        <f t="shared" si="45"/>
        <v>-</v>
      </c>
      <c r="R290" s="19" t="str">
        <f t="shared" si="46"/>
        <v>--</v>
      </c>
    </row>
    <row r="291" spans="1:18" s="17" customFormat="1" x14ac:dyDescent="0.2">
      <c r="A291" s="35" t="str">
        <f>IF('Base de Données'!A291&lt;&gt;"",'Base de Données'!A291,"-")</f>
        <v>-</v>
      </c>
      <c r="B291" s="35" t="str">
        <f>IF('Base de Données'!B291&lt;&gt;"",'Base de Données'!B291,"-")</f>
        <v>-</v>
      </c>
      <c r="C291" s="35" t="str">
        <f>IF('Base de Données'!C291&lt;&gt;"",'Base de Données'!C291,"-")</f>
        <v>-</v>
      </c>
      <c r="D291" s="35" t="str">
        <f>IF('Base de Données'!D291&lt;&gt;"",'Base de Données'!D291,"-")</f>
        <v>-</v>
      </c>
      <c r="E291" s="35" t="str">
        <f>IF('Base de Données'!E291&lt;&gt;"",'Base de Données'!E291,"-")</f>
        <v>-</v>
      </c>
      <c r="F291" s="35" t="str">
        <f>IF('Base de Données'!F291&lt;&gt;"",'Base de Données'!F291,"-")</f>
        <v>-</v>
      </c>
      <c r="G291" s="35" t="str">
        <f>IF('Base de Données'!G291&lt;&gt;"",'Base de Données'!G291,"-")</f>
        <v>-</v>
      </c>
      <c r="H291" s="35" t="str">
        <f>IF('Base de Données'!H291&lt;&gt;"",'Base de Données'!H291,"-")</f>
        <v>-</v>
      </c>
      <c r="I291" s="35" t="str">
        <f>IF('Base de Données'!I291&lt;&gt;"",'Base de Données'!I291,"-")</f>
        <v>-</v>
      </c>
      <c r="J291" s="35" t="str">
        <f>IF('Base de Données'!J291&lt;&gt;"",'Base de Données'!J291,"-")</f>
        <v>-</v>
      </c>
      <c r="K291" s="35" t="str">
        <f>IF('Base de Données'!K291&lt;&gt;"",'Base de Données'!K291,"-")</f>
        <v>-</v>
      </c>
      <c r="L291" s="19" t="str">
        <f t="shared" si="35"/>
        <v>--</v>
      </c>
      <c r="M291" s="19" t="str">
        <f t="shared" si="36"/>
        <v>---</v>
      </c>
      <c r="N291" s="32" t="str">
        <f t="shared" si="42"/>
        <v>-</v>
      </c>
      <c r="O291" s="17">
        <f t="shared" si="43"/>
        <v>0</v>
      </c>
      <c r="P291" s="17">
        <f t="shared" si="44"/>
        <v>0</v>
      </c>
      <c r="Q291" s="17" t="str">
        <f t="shared" si="45"/>
        <v>-</v>
      </c>
      <c r="R291" s="19" t="str">
        <f t="shared" si="46"/>
        <v>--</v>
      </c>
    </row>
    <row r="292" spans="1:18" s="17" customFormat="1" x14ac:dyDescent="0.2">
      <c r="A292" s="35" t="str">
        <f>IF('Base de Données'!A292&lt;&gt;"",'Base de Données'!A292,"-")</f>
        <v>-</v>
      </c>
      <c r="B292" s="35" t="str">
        <f>IF('Base de Données'!B292&lt;&gt;"",'Base de Données'!B292,"-")</f>
        <v>-</v>
      </c>
      <c r="C292" s="35" t="str">
        <f>IF('Base de Données'!C292&lt;&gt;"",'Base de Données'!C292,"-")</f>
        <v>-</v>
      </c>
      <c r="D292" s="35" t="str">
        <f>IF('Base de Données'!D292&lt;&gt;"",'Base de Données'!D292,"-")</f>
        <v>-</v>
      </c>
      <c r="E292" s="35" t="str">
        <f>IF('Base de Données'!E292&lt;&gt;"",'Base de Données'!E292,"-")</f>
        <v>-</v>
      </c>
      <c r="F292" s="35" t="str">
        <f>IF('Base de Données'!F292&lt;&gt;"",'Base de Données'!F292,"-")</f>
        <v>-</v>
      </c>
      <c r="G292" s="35" t="str">
        <f>IF('Base de Données'!G292&lt;&gt;"",'Base de Données'!G292,"-")</f>
        <v>-</v>
      </c>
      <c r="H292" s="35" t="str">
        <f>IF('Base de Données'!H292&lt;&gt;"",'Base de Données'!H292,"-")</f>
        <v>-</v>
      </c>
      <c r="I292" s="35" t="str">
        <f>IF('Base de Données'!I292&lt;&gt;"",'Base de Données'!I292,"-")</f>
        <v>-</v>
      </c>
      <c r="J292" s="35" t="str">
        <f>IF('Base de Données'!J292&lt;&gt;"",'Base de Données'!J292,"-")</f>
        <v>-</v>
      </c>
      <c r="K292" s="35" t="str">
        <f>IF('Base de Données'!K292&lt;&gt;"",'Base de Données'!K292,"-")</f>
        <v>-</v>
      </c>
      <c r="L292" s="19" t="str">
        <f t="shared" si="35"/>
        <v>--</v>
      </c>
      <c r="M292" s="19" t="str">
        <f t="shared" si="36"/>
        <v>---</v>
      </c>
      <c r="N292" s="32" t="str">
        <f t="shared" si="42"/>
        <v>-</v>
      </c>
      <c r="O292" s="17">
        <f t="shared" si="43"/>
        <v>0</v>
      </c>
      <c r="P292" s="17">
        <f t="shared" si="44"/>
        <v>0</v>
      </c>
      <c r="Q292" s="17" t="str">
        <f t="shared" si="45"/>
        <v>-</v>
      </c>
      <c r="R292" s="19" t="str">
        <f t="shared" si="46"/>
        <v>--</v>
      </c>
    </row>
    <row r="293" spans="1:18" s="17" customFormat="1" x14ac:dyDescent="0.2">
      <c r="A293" s="35" t="str">
        <f>IF('Base de Données'!A293&lt;&gt;"",'Base de Données'!A293,"-")</f>
        <v>-</v>
      </c>
      <c r="B293" s="35" t="str">
        <f>IF('Base de Données'!B293&lt;&gt;"",'Base de Données'!B293,"-")</f>
        <v>-</v>
      </c>
      <c r="C293" s="35" t="str">
        <f>IF('Base de Données'!C293&lt;&gt;"",'Base de Données'!C293,"-")</f>
        <v>-</v>
      </c>
      <c r="D293" s="35" t="str">
        <f>IF('Base de Données'!D293&lt;&gt;"",'Base de Données'!D293,"-")</f>
        <v>-</v>
      </c>
      <c r="E293" s="35" t="str">
        <f>IF('Base de Données'!E293&lt;&gt;"",'Base de Données'!E293,"-")</f>
        <v>-</v>
      </c>
      <c r="F293" s="35" t="str">
        <f>IF('Base de Données'!F293&lt;&gt;"",'Base de Données'!F293,"-")</f>
        <v>-</v>
      </c>
      <c r="G293" s="35" t="str">
        <f>IF('Base de Données'!G293&lt;&gt;"",'Base de Données'!G293,"-")</f>
        <v>-</v>
      </c>
      <c r="H293" s="35" t="str">
        <f>IF('Base de Données'!H293&lt;&gt;"",'Base de Données'!H293,"-")</f>
        <v>-</v>
      </c>
      <c r="I293" s="35" t="str">
        <f>IF('Base de Données'!I293&lt;&gt;"",'Base de Données'!I293,"-")</f>
        <v>-</v>
      </c>
      <c r="J293" s="35" t="str">
        <f>IF('Base de Données'!J293&lt;&gt;"",'Base de Données'!J293,"-")</f>
        <v>-</v>
      </c>
      <c r="K293" s="35" t="str">
        <f>IF('Base de Données'!K293&lt;&gt;"",'Base de Données'!K293,"-")</f>
        <v>-</v>
      </c>
      <c r="L293" s="19" t="str">
        <f t="shared" si="35"/>
        <v>--</v>
      </c>
      <c r="M293" s="19" t="str">
        <f t="shared" si="36"/>
        <v>---</v>
      </c>
      <c r="N293" s="32" t="str">
        <f t="shared" si="42"/>
        <v>-</v>
      </c>
      <c r="O293" s="17">
        <f t="shared" si="43"/>
        <v>0</v>
      </c>
      <c r="P293" s="17">
        <f t="shared" si="44"/>
        <v>0</v>
      </c>
      <c r="Q293" s="17" t="str">
        <f t="shared" si="45"/>
        <v>-</v>
      </c>
      <c r="R293" s="19" t="str">
        <f t="shared" si="46"/>
        <v>--</v>
      </c>
    </row>
    <row r="294" spans="1:18" s="17" customFormat="1" x14ac:dyDescent="0.2">
      <c r="A294" s="35" t="str">
        <f>IF('Base de Données'!A294&lt;&gt;"",'Base de Données'!A294,"-")</f>
        <v>-</v>
      </c>
      <c r="B294" s="35" t="str">
        <f>IF('Base de Données'!B294&lt;&gt;"",'Base de Données'!B294,"-")</f>
        <v>-</v>
      </c>
      <c r="C294" s="35" t="str">
        <f>IF('Base de Données'!C294&lt;&gt;"",'Base de Données'!C294,"-")</f>
        <v>-</v>
      </c>
      <c r="D294" s="35" t="str">
        <f>IF('Base de Données'!D294&lt;&gt;"",'Base de Données'!D294,"-")</f>
        <v>-</v>
      </c>
      <c r="E294" s="35" t="str">
        <f>IF('Base de Données'!E294&lt;&gt;"",'Base de Données'!E294,"-")</f>
        <v>-</v>
      </c>
      <c r="F294" s="35" t="str">
        <f>IF('Base de Données'!F294&lt;&gt;"",'Base de Données'!F294,"-")</f>
        <v>-</v>
      </c>
      <c r="G294" s="35" t="str">
        <f>IF('Base de Données'!G294&lt;&gt;"",'Base de Données'!G294,"-")</f>
        <v>-</v>
      </c>
      <c r="H294" s="35" t="str">
        <f>IF('Base de Données'!H294&lt;&gt;"",'Base de Données'!H294,"-")</f>
        <v>-</v>
      </c>
      <c r="I294" s="35" t="str">
        <f>IF('Base de Données'!I294&lt;&gt;"",'Base de Données'!I294,"-")</f>
        <v>-</v>
      </c>
      <c r="J294" s="35" t="str">
        <f>IF('Base de Données'!J294&lt;&gt;"",'Base de Données'!J294,"-")</f>
        <v>-</v>
      </c>
      <c r="K294" s="35" t="str">
        <f>IF('Base de Données'!K294&lt;&gt;"",'Base de Données'!K294,"-")</f>
        <v>-</v>
      </c>
      <c r="L294" s="19" t="str">
        <f t="shared" si="35"/>
        <v>--</v>
      </c>
      <c r="M294" s="19" t="str">
        <f t="shared" si="36"/>
        <v>---</v>
      </c>
      <c r="N294" s="32" t="str">
        <f t="shared" si="42"/>
        <v>-</v>
      </c>
      <c r="O294" s="17">
        <f t="shared" si="43"/>
        <v>0</v>
      </c>
      <c r="P294" s="17">
        <f t="shared" si="44"/>
        <v>0</v>
      </c>
      <c r="Q294" s="17" t="str">
        <f t="shared" si="45"/>
        <v>-</v>
      </c>
      <c r="R294" s="19" t="str">
        <f t="shared" si="46"/>
        <v>--</v>
      </c>
    </row>
    <row r="295" spans="1:18" s="17" customFormat="1" x14ac:dyDescent="0.2">
      <c r="A295" s="35" t="str">
        <f>IF('Base de Données'!A295&lt;&gt;"",'Base de Données'!A295,"-")</f>
        <v>-</v>
      </c>
      <c r="B295" s="35" t="str">
        <f>IF('Base de Données'!B295&lt;&gt;"",'Base de Données'!B295,"-")</f>
        <v>-</v>
      </c>
      <c r="C295" s="35" t="str">
        <f>IF('Base de Données'!C295&lt;&gt;"",'Base de Données'!C295,"-")</f>
        <v>-</v>
      </c>
      <c r="D295" s="35" t="str">
        <f>IF('Base de Données'!D295&lt;&gt;"",'Base de Données'!D295,"-")</f>
        <v>-</v>
      </c>
      <c r="E295" s="35" t="str">
        <f>IF('Base de Données'!E295&lt;&gt;"",'Base de Données'!E295,"-")</f>
        <v>-</v>
      </c>
      <c r="F295" s="35" t="str">
        <f>IF('Base de Données'!F295&lt;&gt;"",'Base de Données'!F295,"-")</f>
        <v>-</v>
      </c>
      <c r="G295" s="35" t="str">
        <f>IF('Base de Données'!G295&lt;&gt;"",'Base de Données'!G295,"-")</f>
        <v>-</v>
      </c>
      <c r="H295" s="35" t="str">
        <f>IF('Base de Données'!H295&lt;&gt;"",'Base de Données'!H295,"-")</f>
        <v>-</v>
      </c>
      <c r="I295" s="35" t="str">
        <f>IF('Base de Données'!I295&lt;&gt;"",'Base de Données'!I295,"-")</f>
        <v>-</v>
      </c>
      <c r="J295" s="35" t="str">
        <f>IF('Base de Données'!J295&lt;&gt;"",'Base de Données'!J295,"-")</f>
        <v>-</v>
      </c>
      <c r="K295" s="35" t="str">
        <f>IF('Base de Données'!K295&lt;&gt;"",'Base de Données'!K295,"-")</f>
        <v>-</v>
      </c>
      <c r="L295" s="19" t="str">
        <f t="shared" si="35"/>
        <v>--</v>
      </c>
      <c r="M295" s="19" t="str">
        <f t="shared" si="36"/>
        <v>---</v>
      </c>
      <c r="N295" s="32" t="str">
        <f t="shared" si="42"/>
        <v>-</v>
      </c>
      <c r="O295" s="17">
        <f t="shared" si="43"/>
        <v>0</v>
      </c>
      <c r="P295" s="17">
        <f t="shared" si="44"/>
        <v>0</v>
      </c>
      <c r="Q295" s="17" t="str">
        <f t="shared" si="45"/>
        <v>-</v>
      </c>
      <c r="R295" s="19" t="str">
        <f t="shared" si="46"/>
        <v>--</v>
      </c>
    </row>
    <row r="296" spans="1:18" s="17" customFormat="1" x14ac:dyDescent="0.2">
      <c r="A296" s="35" t="str">
        <f>IF('Base de Données'!A296&lt;&gt;"",'Base de Données'!A296,"-")</f>
        <v>-</v>
      </c>
      <c r="B296" s="35" t="str">
        <f>IF('Base de Données'!B296&lt;&gt;"",'Base de Données'!B296,"-")</f>
        <v>-</v>
      </c>
      <c r="C296" s="35" t="str">
        <f>IF('Base de Données'!C296&lt;&gt;"",'Base de Données'!C296,"-")</f>
        <v>-</v>
      </c>
      <c r="D296" s="35" t="str">
        <f>IF('Base de Données'!D296&lt;&gt;"",'Base de Données'!D296,"-")</f>
        <v>-</v>
      </c>
      <c r="E296" s="35" t="str">
        <f>IF('Base de Données'!E296&lt;&gt;"",'Base de Données'!E296,"-")</f>
        <v>-</v>
      </c>
      <c r="F296" s="35" t="str">
        <f>IF('Base de Données'!F296&lt;&gt;"",'Base de Données'!F296,"-")</f>
        <v>-</v>
      </c>
      <c r="G296" s="35" t="str">
        <f>IF('Base de Données'!G296&lt;&gt;"",'Base de Données'!G296,"-")</f>
        <v>-</v>
      </c>
      <c r="H296" s="35" t="str">
        <f>IF('Base de Données'!H296&lt;&gt;"",'Base de Données'!H296,"-")</f>
        <v>-</v>
      </c>
      <c r="I296" s="35" t="str">
        <f>IF('Base de Données'!I296&lt;&gt;"",'Base de Données'!I296,"-")</f>
        <v>-</v>
      </c>
      <c r="J296" s="35" t="str">
        <f>IF('Base de Données'!J296&lt;&gt;"",'Base de Données'!J296,"-")</f>
        <v>-</v>
      </c>
      <c r="K296" s="35" t="str">
        <f>IF('Base de Données'!K296&lt;&gt;"",'Base de Données'!K296,"-")</f>
        <v>-</v>
      </c>
      <c r="L296" s="19" t="str">
        <f t="shared" si="35"/>
        <v>--</v>
      </c>
      <c r="M296" s="19" t="str">
        <f t="shared" si="36"/>
        <v>---</v>
      </c>
      <c r="N296" s="32" t="str">
        <f t="shared" si="42"/>
        <v>-</v>
      </c>
      <c r="O296" s="17">
        <f t="shared" si="43"/>
        <v>0</v>
      </c>
      <c r="P296" s="17">
        <f t="shared" si="44"/>
        <v>0</v>
      </c>
      <c r="Q296" s="17" t="str">
        <f t="shared" si="45"/>
        <v>-</v>
      </c>
      <c r="R296" s="19" t="str">
        <f t="shared" si="46"/>
        <v>--</v>
      </c>
    </row>
    <row r="297" spans="1:18" s="17" customFormat="1" x14ac:dyDescent="0.2">
      <c r="A297" s="35" t="str">
        <f>IF('Base de Données'!A297&lt;&gt;"",'Base de Données'!A297,"-")</f>
        <v>-</v>
      </c>
      <c r="B297" s="35" t="str">
        <f>IF('Base de Données'!B297&lt;&gt;"",'Base de Données'!B297,"-")</f>
        <v>-</v>
      </c>
      <c r="C297" s="35" t="str">
        <f>IF('Base de Données'!C297&lt;&gt;"",'Base de Données'!C297,"-")</f>
        <v>-</v>
      </c>
      <c r="D297" s="35" t="str">
        <f>IF('Base de Données'!D297&lt;&gt;"",'Base de Données'!D297,"-")</f>
        <v>-</v>
      </c>
      <c r="E297" s="35" t="str">
        <f>IF('Base de Données'!E297&lt;&gt;"",'Base de Données'!E297,"-")</f>
        <v>-</v>
      </c>
      <c r="F297" s="35" t="str">
        <f>IF('Base de Données'!F297&lt;&gt;"",'Base de Données'!F297,"-")</f>
        <v>-</v>
      </c>
      <c r="G297" s="35" t="str">
        <f>IF('Base de Données'!G297&lt;&gt;"",'Base de Données'!G297,"-")</f>
        <v>-</v>
      </c>
      <c r="H297" s="35" t="str">
        <f>IF('Base de Données'!H297&lt;&gt;"",'Base de Données'!H297,"-")</f>
        <v>-</v>
      </c>
      <c r="I297" s="35" t="str">
        <f>IF('Base de Données'!I297&lt;&gt;"",'Base de Données'!I297,"-")</f>
        <v>-</v>
      </c>
      <c r="J297" s="35" t="str">
        <f>IF('Base de Données'!J297&lt;&gt;"",'Base de Données'!J297,"-")</f>
        <v>-</v>
      </c>
      <c r="K297" s="35" t="str">
        <f>IF('Base de Données'!K297&lt;&gt;"",'Base de Données'!K297,"-")</f>
        <v>-</v>
      </c>
      <c r="L297" s="19" t="str">
        <f t="shared" si="35"/>
        <v>--</v>
      </c>
      <c r="M297" s="19" t="str">
        <f t="shared" si="36"/>
        <v>---</v>
      </c>
      <c r="N297" s="32" t="str">
        <f t="shared" si="42"/>
        <v>-</v>
      </c>
      <c r="O297" s="17">
        <f t="shared" si="43"/>
        <v>0</v>
      </c>
      <c r="P297" s="17">
        <f t="shared" si="44"/>
        <v>0</v>
      </c>
      <c r="Q297" s="17" t="str">
        <f t="shared" si="45"/>
        <v>-</v>
      </c>
      <c r="R297" s="19" t="str">
        <f t="shared" si="46"/>
        <v>--</v>
      </c>
    </row>
    <row r="298" spans="1:18" s="17" customFormat="1" x14ac:dyDescent="0.2">
      <c r="A298" s="35" t="str">
        <f>IF('Base de Données'!A298&lt;&gt;"",'Base de Données'!A298,"-")</f>
        <v>-</v>
      </c>
      <c r="B298" s="35" t="str">
        <f>IF('Base de Données'!B298&lt;&gt;"",'Base de Données'!B298,"-")</f>
        <v>-</v>
      </c>
      <c r="C298" s="35" t="str">
        <f>IF('Base de Données'!C298&lt;&gt;"",'Base de Données'!C298,"-")</f>
        <v>-</v>
      </c>
      <c r="D298" s="35" t="str">
        <f>IF('Base de Données'!D298&lt;&gt;"",'Base de Données'!D298,"-")</f>
        <v>-</v>
      </c>
      <c r="E298" s="35" t="str">
        <f>IF('Base de Données'!E298&lt;&gt;"",'Base de Données'!E298,"-")</f>
        <v>-</v>
      </c>
      <c r="F298" s="35" t="str">
        <f>IF('Base de Données'!F298&lt;&gt;"",'Base de Données'!F298,"-")</f>
        <v>-</v>
      </c>
      <c r="G298" s="35" t="str">
        <f>IF('Base de Données'!G298&lt;&gt;"",'Base de Données'!G298,"-")</f>
        <v>-</v>
      </c>
      <c r="H298" s="35" t="str">
        <f>IF('Base de Données'!H298&lt;&gt;"",'Base de Données'!H298,"-")</f>
        <v>-</v>
      </c>
      <c r="I298" s="35" t="str">
        <f>IF('Base de Données'!I298&lt;&gt;"",'Base de Données'!I298,"-")</f>
        <v>-</v>
      </c>
      <c r="J298" s="35" t="str">
        <f>IF('Base de Données'!J298&lt;&gt;"",'Base de Données'!J298,"-")</f>
        <v>-</v>
      </c>
      <c r="K298" s="35" t="str">
        <f>IF('Base de Données'!K298&lt;&gt;"",'Base de Données'!K298,"-")</f>
        <v>-</v>
      </c>
      <c r="L298" s="19" t="str">
        <f t="shared" si="35"/>
        <v>--</v>
      </c>
      <c r="M298" s="19" t="str">
        <f t="shared" si="36"/>
        <v>---</v>
      </c>
      <c r="N298" s="32" t="str">
        <f t="shared" si="42"/>
        <v>-</v>
      </c>
      <c r="O298" s="17">
        <f t="shared" si="43"/>
        <v>0</v>
      </c>
      <c r="P298" s="17">
        <f t="shared" si="44"/>
        <v>0</v>
      </c>
      <c r="Q298" s="17" t="str">
        <f t="shared" si="45"/>
        <v>-</v>
      </c>
      <c r="R298" s="19" t="str">
        <f t="shared" si="46"/>
        <v>--</v>
      </c>
    </row>
    <row r="299" spans="1:18" s="17" customFormat="1" x14ac:dyDescent="0.2">
      <c r="A299" s="35" t="str">
        <f>IF('Base de Données'!A299&lt;&gt;"",'Base de Données'!A299,"-")</f>
        <v>-</v>
      </c>
      <c r="B299" s="35" t="str">
        <f>IF('Base de Données'!B299&lt;&gt;"",'Base de Données'!B299,"-")</f>
        <v>-</v>
      </c>
      <c r="C299" s="35" t="str">
        <f>IF('Base de Données'!C299&lt;&gt;"",'Base de Données'!C299,"-")</f>
        <v>-</v>
      </c>
      <c r="D299" s="35" t="str">
        <f>IF('Base de Données'!D299&lt;&gt;"",'Base de Données'!D299,"-")</f>
        <v>-</v>
      </c>
      <c r="E299" s="35" t="str">
        <f>IF('Base de Données'!E299&lt;&gt;"",'Base de Données'!E299,"-")</f>
        <v>-</v>
      </c>
      <c r="F299" s="35" t="str">
        <f>IF('Base de Données'!F299&lt;&gt;"",'Base de Données'!F299,"-")</f>
        <v>-</v>
      </c>
      <c r="G299" s="35" t="str">
        <f>IF('Base de Données'!G299&lt;&gt;"",'Base de Données'!G299,"-")</f>
        <v>-</v>
      </c>
      <c r="H299" s="35" t="str">
        <f>IF('Base de Données'!H299&lt;&gt;"",'Base de Données'!H299,"-")</f>
        <v>-</v>
      </c>
      <c r="I299" s="35" t="str">
        <f>IF('Base de Données'!I299&lt;&gt;"",'Base de Données'!I299,"-")</f>
        <v>-</v>
      </c>
      <c r="J299" s="35" t="str">
        <f>IF('Base de Données'!J299&lt;&gt;"",'Base de Données'!J299,"-")</f>
        <v>-</v>
      </c>
      <c r="K299" s="35" t="str">
        <f>IF('Base de Données'!K299&lt;&gt;"",'Base de Données'!K299,"-")</f>
        <v>-</v>
      </c>
      <c r="L299" s="19" t="str">
        <f t="shared" si="35"/>
        <v>--</v>
      </c>
      <c r="M299" s="19" t="str">
        <f t="shared" si="36"/>
        <v>---</v>
      </c>
      <c r="N299" s="32" t="str">
        <f t="shared" si="42"/>
        <v>-</v>
      </c>
      <c r="O299" s="17">
        <f t="shared" si="43"/>
        <v>0</v>
      </c>
      <c r="P299" s="17">
        <f t="shared" si="44"/>
        <v>0</v>
      </c>
      <c r="Q299" s="17" t="str">
        <f t="shared" si="45"/>
        <v>-</v>
      </c>
      <c r="R299" s="19" t="str">
        <f t="shared" si="46"/>
        <v>--</v>
      </c>
    </row>
    <row r="300" spans="1:18" x14ac:dyDescent="0.2">
      <c r="A300"/>
      <c r="H300"/>
      <c r="J300"/>
      <c r="L300"/>
      <c r="M300"/>
      <c r="N300"/>
      <c r="R300"/>
    </row>
    <row r="301" spans="1:18" x14ac:dyDescent="0.2">
      <c r="A301"/>
      <c r="H301"/>
      <c r="J301"/>
      <c r="L301"/>
      <c r="M301"/>
      <c r="N301"/>
      <c r="R301"/>
    </row>
    <row r="302" spans="1:18" x14ac:dyDescent="0.2">
      <c r="A302"/>
      <c r="H302"/>
      <c r="J302"/>
      <c r="L302"/>
      <c r="M302"/>
      <c r="N302"/>
      <c r="R302"/>
    </row>
    <row r="303" spans="1:18" x14ac:dyDescent="0.2">
      <c r="A303"/>
      <c r="H303"/>
      <c r="J303"/>
      <c r="L303"/>
      <c r="M303"/>
      <c r="N303"/>
      <c r="R303"/>
    </row>
    <row r="304" spans="1:18" x14ac:dyDescent="0.2">
      <c r="A304"/>
      <c r="H304"/>
      <c r="J304"/>
      <c r="L304"/>
      <c r="M304"/>
      <c r="N304"/>
      <c r="R304"/>
    </row>
    <row r="305" spans="1:18" x14ac:dyDescent="0.2">
      <c r="A305"/>
      <c r="H305"/>
      <c r="J305"/>
      <c r="L305"/>
      <c r="M305"/>
      <c r="N305"/>
      <c r="R305"/>
    </row>
    <row r="306" spans="1:18" x14ac:dyDescent="0.2">
      <c r="A306"/>
      <c r="H306"/>
      <c r="J306"/>
      <c r="L306"/>
      <c r="M306"/>
      <c r="N306"/>
      <c r="R306"/>
    </row>
    <row r="307" spans="1:18" x14ac:dyDescent="0.2">
      <c r="A307"/>
      <c r="H307"/>
      <c r="J307"/>
      <c r="L307"/>
      <c r="M307"/>
      <c r="N307"/>
      <c r="R307"/>
    </row>
    <row r="308" spans="1:18" x14ac:dyDescent="0.2">
      <c r="A308"/>
      <c r="H308"/>
      <c r="J308"/>
      <c r="L308"/>
      <c r="M308"/>
      <c r="N308"/>
      <c r="R308"/>
    </row>
    <row r="309" spans="1:18" x14ac:dyDescent="0.2">
      <c r="A309"/>
      <c r="H309"/>
      <c r="J309"/>
      <c r="L309"/>
      <c r="M309"/>
      <c r="N309"/>
      <c r="R309"/>
    </row>
    <row r="310" spans="1:18" x14ac:dyDescent="0.2">
      <c r="A310"/>
      <c r="H310"/>
      <c r="J310"/>
      <c r="L310"/>
      <c r="M310"/>
      <c r="N310"/>
      <c r="R310"/>
    </row>
    <row r="311" spans="1:18" x14ac:dyDescent="0.2">
      <c r="A311"/>
      <c r="H311"/>
      <c r="J311"/>
      <c r="L311"/>
      <c r="M311"/>
      <c r="N311"/>
      <c r="R311"/>
    </row>
    <row r="312" spans="1:18" x14ac:dyDescent="0.2">
      <c r="A312"/>
      <c r="H312"/>
      <c r="J312"/>
      <c r="L312"/>
      <c r="M312"/>
      <c r="N312"/>
      <c r="R312"/>
    </row>
    <row r="313" spans="1:18" x14ac:dyDescent="0.2">
      <c r="A313"/>
      <c r="H313"/>
      <c r="J313"/>
      <c r="L313"/>
      <c r="M313"/>
      <c r="N313"/>
      <c r="R313"/>
    </row>
    <row r="314" spans="1:18" x14ac:dyDescent="0.2">
      <c r="A314"/>
      <c r="H314"/>
      <c r="J314"/>
      <c r="L314"/>
      <c r="M314"/>
      <c r="N314"/>
      <c r="R314"/>
    </row>
    <row r="315" spans="1:18" x14ac:dyDescent="0.2">
      <c r="A315"/>
      <c r="H315"/>
      <c r="J315"/>
      <c r="L315"/>
      <c r="M315"/>
      <c r="N315"/>
      <c r="R315"/>
    </row>
    <row r="316" spans="1:18" x14ac:dyDescent="0.2">
      <c r="A316"/>
      <c r="H316"/>
      <c r="J316"/>
      <c r="L316"/>
      <c r="M316"/>
      <c r="N316"/>
      <c r="R316"/>
    </row>
    <row r="317" spans="1:18" x14ac:dyDescent="0.2">
      <c r="A317"/>
      <c r="H317"/>
      <c r="J317"/>
      <c r="L317"/>
      <c r="M317"/>
      <c r="N317"/>
      <c r="R317"/>
    </row>
    <row r="318" spans="1:18" x14ac:dyDescent="0.2">
      <c r="A318"/>
      <c r="H318"/>
      <c r="J318"/>
      <c r="L318"/>
      <c r="M318"/>
      <c r="N318"/>
      <c r="R318"/>
    </row>
    <row r="319" spans="1:18" x14ac:dyDescent="0.2">
      <c r="A319"/>
      <c r="H319"/>
      <c r="J319"/>
      <c r="L319"/>
      <c r="M319"/>
      <c r="N319"/>
      <c r="R319"/>
    </row>
    <row r="320" spans="1:18" x14ac:dyDescent="0.2">
      <c r="A320"/>
      <c r="H320"/>
      <c r="J320"/>
      <c r="L320"/>
      <c r="M320"/>
      <c r="N320"/>
      <c r="R320"/>
    </row>
    <row r="321" spans="1:18" x14ac:dyDescent="0.2">
      <c r="A321"/>
      <c r="H321"/>
      <c r="J321"/>
      <c r="L321"/>
      <c r="M321"/>
      <c r="N321"/>
      <c r="R321"/>
    </row>
    <row r="322" spans="1:18" x14ac:dyDescent="0.2">
      <c r="A322"/>
      <c r="H322"/>
      <c r="J322"/>
      <c r="L322"/>
      <c r="M322"/>
      <c r="N322"/>
      <c r="R322"/>
    </row>
    <row r="323" spans="1:18" x14ac:dyDescent="0.2">
      <c r="A323"/>
      <c r="H323"/>
      <c r="J323"/>
      <c r="L323"/>
      <c r="M323"/>
      <c r="N323"/>
      <c r="R323"/>
    </row>
    <row r="324" spans="1:18" x14ac:dyDescent="0.2">
      <c r="A324"/>
      <c r="H324"/>
      <c r="J324"/>
      <c r="L324"/>
      <c r="M324"/>
      <c r="N324"/>
      <c r="R324"/>
    </row>
    <row r="325" spans="1:18" x14ac:dyDescent="0.2">
      <c r="A325"/>
      <c r="H325"/>
      <c r="J325"/>
      <c r="L325"/>
      <c r="M325"/>
      <c r="N325"/>
      <c r="R325"/>
    </row>
    <row r="326" spans="1:18" x14ac:dyDescent="0.2">
      <c r="A326"/>
      <c r="H326"/>
      <c r="J326"/>
      <c r="L326"/>
      <c r="M326"/>
      <c r="N326"/>
      <c r="R326"/>
    </row>
    <row r="327" spans="1:18" x14ac:dyDescent="0.2">
      <c r="A327"/>
      <c r="H327"/>
      <c r="J327"/>
      <c r="L327"/>
      <c r="M327"/>
      <c r="N327"/>
      <c r="R327"/>
    </row>
    <row r="328" spans="1:18" x14ac:dyDescent="0.2">
      <c r="A328"/>
      <c r="H328"/>
      <c r="J328"/>
      <c r="L328"/>
      <c r="M328"/>
      <c r="N328"/>
      <c r="R328"/>
    </row>
    <row r="329" spans="1:18" x14ac:dyDescent="0.2">
      <c r="A329"/>
      <c r="H329"/>
      <c r="J329"/>
      <c r="L329"/>
      <c r="M329"/>
      <c r="N329"/>
      <c r="R329"/>
    </row>
    <row r="330" spans="1:18" x14ac:dyDescent="0.2">
      <c r="A330"/>
      <c r="H330"/>
      <c r="J330"/>
      <c r="L330"/>
      <c r="M330"/>
      <c r="N330"/>
      <c r="R330"/>
    </row>
    <row r="331" spans="1:18" x14ac:dyDescent="0.2">
      <c r="A331"/>
      <c r="H331"/>
      <c r="J331"/>
      <c r="L331"/>
      <c r="M331"/>
      <c r="N331"/>
      <c r="R331"/>
    </row>
    <row r="332" spans="1:18" x14ac:dyDescent="0.2">
      <c r="A332"/>
      <c r="H332"/>
      <c r="J332"/>
      <c r="L332"/>
      <c r="M332"/>
      <c r="N332"/>
      <c r="R332"/>
    </row>
    <row r="333" spans="1:18" x14ac:dyDescent="0.2">
      <c r="A333"/>
      <c r="H333"/>
      <c r="J333"/>
      <c r="L333"/>
      <c r="M333"/>
      <c r="N333"/>
      <c r="R333"/>
    </row>
    <row r="334" spans="1:18" x14ac:dyDescent="0.2">
      <c r="A334"/>
      <c r="H334"/>
      <c r="J334"/>
      <c r="L334"/>
      <c r="M334"/>
      <c r="N334"/>
      <c r="R334"/>
    </row>
    <row r="335" spans="1:18" x14ac:dyDescent="0.2">
      <c r="A335"/>
      <c r="H335"/>
      <c r="J335"/>
      <c r="L335"/>
      <c r="M335"/>
      <c r="N335"/>
      <c r="R335"/>
    </row>
    <row r="336" spans="1:18" x14ac:dyDescent="0.2">
      <c r="A336"/>
      <c r="H336"/>
      <c r="J336"/>
      <c r="L336"/>
      <c r="M336"/>
      <c r="N336"/>
      <c r="R336"/>
    </row>
    <row r="337" spans="1:18" x14ac:dyDescent="0.2">
      <c r="A337"/>
      <c r="H337"/>
      <c r="J337"/>
      <c r="L337"/>
      <c r="M337"/>
      <c r="N337"/>
      <c r="R337"/>
    </row>
    <row r="338" spans="1:18" x14ac:dyDescent="0.2">
      <c r="A338"/>
      <c r="H338"/>
      <c r="J338"/>
      <c r="L338"/>
      <c r="M338"/>
      <c r="N338"/>
      <c r="R338"/>
    </row>
    <row r="339" spans="1:18" x14ac:dyDescent="0.2">
      <c r="A339"/>
      <c r="H339"/>
      <c r="J339"/>
      <c r="L339"/>
      <c r="M339"/>
      <c r="N339"/>
      <c r="R339"/>
    </row>
    <row r="340" spans="1:18" x14ac:dyDescent="0.2">
      <c r="A340"/>
      <c r="H340"/>
      <c r="J340"/>
      <c r="L340"/>
      <c r="M340"/>
      <c r="N340"/>
      <c r="R340"/>
    </row>
    <row r="341" spans="1:18" x14ac:dyDescent="0.2">
      <c r="A341"/>
      <c r="H341"/>
      <c r="J341"/>
      <c r="L341"/>
      <c r="M341"/>
      <c r="N341"/>
      <c r="R341"/>
    </row>
    <row r="342" spans="1:18" x14ac:dyDescent="0.2">
      <c r="A342"/>
      <c r="H342"/>
      <c r="J342"/>
      <c r="L342"/>
      <c r="M342"/>
      <c r="N342"/>
      <c r="R342"/>
    </row>
    <row r="343" spans="1:18" x14ac:dyDescent="0.2">
      <c r="A343"/>
      <c r="H343"/>
      <c r="J343"/>
      <c r="L343"/>
      <c r="M343"/>
      <c r="N343"/>
      <c r="R343"/>
    </row>
    <row r="344" spans="1:18" x14ac:dyDescent="0.2">
      <c r="A344"/>
      <c r="H344"/>
      <c r="J344"/>
      <c r="L344"/>
      <c r="M344"/>
      <c r="N344"/>
      <c r="R344"/>
    </row>
    <row r="345" spans="1:18" x14ac:dyDescent="0.2">
      <c r="A345"/>
      <c r="H345"/>
      <c r="J345"/>
      <c r="L345"/>
      <c r="M345"/>
      <c r="N345"/>
      <c r="R345"/>
    </row>
    <row r="346" spans="1:18" x14ac:dyDescent="0.2">
      <c r="A346"/>
      <c r="H346"/>
      <c r="J346"/>
      <c r="L346"/>
      <c r="M346"/>
      <c r="N346"/>
      <c r="R346"/>
    </row>
    <row r="347" spans="1:18" x14ac:dyDescent="0.2">
      <c r="A347"/>
      <c r="H347"/>
      <c r="J347"/>
      <c r="L347"/>
      <c r="M347"/>
      <c r="N347"/>
      <c r="R347"/>
    </row>
    <row r="348" spans="1:18" x14ac:dyDescent="0.2">
      <c r="A348"/>
      <c r="H348"/>
      <c r="J348"/>
      <c r="L348"/>
      <c r="M348"/>
      <c r="N348"/>
      <c r="R348"/>
    </row>
    <row r="349" spans="1:18" x14ac:dyDescent="0.2">
      <c r="A349"/>
      <c r="H349"/>
      <c r="J349"/>
      <c r="L349"/>
      <c r="M349"/>
      <c r="N349"/>
      <c r="R349"/>
    </row>
    <row r="350" spans="1:18" x14ac:dyDescent="0.2">
      <c r="A350"/>
      <c r="H350"/>
      <c r="J350"/>
      <c r="L350"/>
      <c r="M350"/>
      <c r="N350"/>
      <c r="R350"/>
    </row>
    <row r="351" spans="1:18" x14ac:dyDescent="0.2">
      <c r="A351"/>
      <c r="H351"/>
      <c r="J351"/>
      <c r="L351"/>
      <c r="M351"/>
      <c r="N351"/>
      <c r="R351"/>
    </row>
    <row r="352" spans="1:18" x14ac:dyDescent="0.2">
      <c r="A352"/>
      <c r="H352"/>
      <c r="J352"/>
      <c r="L352"/>
      <c r="M352"/>
      <c r="N352"/>
      <c r="R352"/>
    </row>
    <row r="353" spans="1:18" x14ac:dyDescent="0.2">
      <c r="A353"/>
      <c r="H353"/>
      <c r="J353"/>
      <c r="L353"/>
      <c r="M353"/>
      <c r="N353"/>
      <c r="R353"/>
    </row>
    <row r="354" spans="1:18" x14ac:dyDescent="0.2">
      <c r="A354"/>
      <c r="H354"/>
      <c r="J354"/>
      <c r="L354"/>
      <c r="M354"/>
      <c r="N354"/>
      <c r="R354"/>
    </row>
    <row r="355" spans="1:18" x14ac:dyDescent="0.2">
      <c r="A355"/>
      <c r="H355"/>
      <c r="J355"/>
      <c r="L355"/>
      <c r="M355"/>
      <c r="N355"/>
      <c r="R355"/>
    </row>
    <row r="356" spans="1:18" x14ac:dyDescent="0.2">
      <c r="A356"/>
      <c r="H356"/>
      <c r="J356"/>
      <c r="L356"/>
      <c r="M356"/>
      <c r="N356"/>
      <c r="R356"/>
    </row>
    <row r="357" spans="1:18" x14ac:dyDescent="0.2">
      <c r="A357"/>
      <c r="H357"/>
      <c r="J357"/>
      <c r="L357"/>
      <c r="M357"/>
      <c r="N357"/>
      <c r="R357"/>
    </row>
    <row r="358" spans="1:18" x14ac:dyDescent="0.2">
      <c r="A358"/>
      <c r="H358"/>
      <c r="J358"/>
      <c r="L358"/>
      <c r="M358"/>
      <c r="N358"/>
      <c r="R358"/>
    </row>
    <row r="359" spans="1:18" x14ac:dyDescent="0.2">
      <c r="A359"/>
      <c r="H359"/>
      <c r="J359"/>
      <c r="L359"/>
      <c r="M359"/>
      <c r="N359"/>
      <c r="R359"/>
    </row>
    <row r="360" spans="1:18" x14ac:dyDescent="0.2">
      <c r="A360"/>
      <c r="H360"/>
      <c r="J360"/>
      <c r="L360"/>
      <c r="M360"/>
      <c r="N360"/>
      <c r="R360"/>
    </row>
    <row r="361" spans="1:18" x14ac:dyDescent="0.2">
      <c r="A361"/>
      <c r="H361"/>
      <c r="J361"/>
      <c r="L361"/>
      <c r="M361"/>
      <c r="N361"/>
      <c r="R361"/>
    </row>
    <row r="362" spans="1:18" x14ac:dyDescent="0.2">
      <c r="A362"/>
      <c r="H362"/>
      <c r="J362"/>
      <c r="L362"/>
      <c r="M362"/>
      <c r="N362"/>
      <c r="R362"/>
    </row>
    <row r="363" spans="1:18" x14ac:dyDescent="0.2">
      <c r="A363"/>
      <c r="H363"/>
      <c r="J363"/>
      <c r="L363"/>
      <c r="M363"/>
      <c r="N363"/>
      <c r="R363"/>
    </row>
    <row r="364" spans="1:18" x14ac:dyDescent="0.2">
      <c r="A364"/>
      <c r="H364"/>
      <c r="J364"/>
      <c r="L364"/>
      <c r="M364"/>
      <c r="N364"/>
      <c r="R364"/>
    </row>
    <row r="365" spans="1:18" x14ac:dyDescent="0.2">
      <c r="A365"/>
      <c r="H365"/>
      <c r="J365"/>
      <c r="L365"/>
      <c r="M365"/>
      <c r="N365"/>
      <c r="R365"/>
    </row>
    <row r="366" spans="1:18" x14ac:dyDescent="0.2">
      <c r="A366"/>
      <c r="H366"/>
      <c r="J366"/>
      <c r="L366"/>
      <c r="M366"/>
      <c r="N366"/>
      <c r="R366"/>
    </row>
    <row r="367" spans="1:18" x14ac:dyDescent="0.2">
      <c r="A367"/>
      <c r="H367"/>
      <c r="J367"/>
      <c r="L367"/>
      <c r="M367"/>
      <c r="N367"/>
      <c r="R367"/>
    </row>
    <row r="368" spans="1:18" x14ac:dyDescent="0.2">
      <c r="A368"/>
      <c r="H368"/>
      <c r="J368"/>
      <c r="L368"/>
      <c r="M368"/>
      <c r="N368"/>
      <c r="R368"/>
    </row>
    <row r="369" spans="1:18" x14ac:dyDescent="0.2">
      <c r="A369"/>
      <c r="H369"/>
      <c r="J369"/>
      <c r="L369"/>
      <c r="M369"/>
      <c r="N369"/>
      <c r="R369"/>
    </row>
    <row r="370" spans="1:18" x14ac:dyDescent="0.2">
      <c r="A370"/>
      <c r="H370"/>
      <c r="J370"/>
      <c r="L370"/>
      <c r="M370"/>
      <c r="N370"/>
      <c r="R370"/>
    </row>
    <row r="371" spans="1:18" x14ac:dyDescent="0.2">
      <c r="A371"/>
      <c r="H371"/>
      <c r="J371"/>
      <c r="L371"/>
      <c r="M371"/>
      <c r="N371"/>
      <c r="R371"/>
    </row>
    <row r="372" spans="1:18" x14ac:dyDescent="0.2">
      <c r="A372"/>
      <c r="H372"/>
      <c r="J372"/>
      <c r="L372"/>
      <c r="M372"/>
      <c r="N372"/>
      <c r="R372"/>
    </row>
    <row r="373" spans="1:18" x14ac:dyDescent="0.2">
      <c r="A373"/>
      <c r="H373"/>
      <c r="J373"/>
      <c r="L373"/>
      <c r="M373"/>
      <c r="N373"/>
      <c r="R373"/>
    </row>
    <row r="374" spans="1:18" x14ac:dyDescent="0.2">
      <c r="A374"/>
      <c r="H374"/>
      <c r="J374"/>
      <c r="L374"/>
      <c r="M374"/>
      <c r="N374"/>
      <c r="R374"/>
    </row>
    <row r="375" spans="1:18" x14ac:dyDescent="0.2">
      <c r="A375"/>
      <c r="H375"/>
      <c r="J375"/>
      <c r="L375"/>
      <c r="M375"/>
      <c r="N375"/>
      <c r="R375"/>
    </row>
    <row r="376" spans="1:18" x14ac:dyDescent="0.2">
      <c r="A376"/>
      <c r="H376"/>
      <c r="J376"/>
      <c r="L376"/>
      <c r="M376"/>
      <c r="N376"/>
      <c r="R376"/>
    </row>
    <row r="377" spans="1:18" x14ac:dyDescent="0.2">
      <c r="A377"/>
      <c r="H377"/>
      <c r="J377"/>
      <c r="L377"/>
      <c r="M377"/>
      <c r="N377"/>
      <c r="R377"/>
    </row>
    <row r="378" spans="1:18" x14ac:dyDescent="0.2">
      <c r="A378"/>
      <c r="H378"/>
      <c r="J378"/>
      <c r="L378"/>
      <c r="M378"/>
      <c r="N378"/>
      <c r="R378"/>
    </row>
    <row r="379" spans="1:18" x14ac:dyDescent="0.2">
      <c r="A379"/>
      <c r="H379"/>
      <c r="J379"/>
      <c r="L379"/>
      <c r="M379"/>
      <c r="N379"/>
      <c r="R379"/>
    </row>
    <row r="380" spans="1:18" x14ac:dyDescent="0.2">
      <c r="A380"/>
      <c r="H380"/>
      <c r="J380"/>
      <c r="L380"/>
      <c r="M380"/>
      <c r="N380"/>
      <c r="R380"/>
    </row>
    <row r="381" spans="1:18" x14ac:dyDescent="0.2">
      <c r="A381"/>
      <c r="H381"/>
      <c r="J381"/>
      <c r="L381"/>
      <c r="M381"/>
      <c r="N381"/>
      <c r="R381"/>
    </row>
    <row r="382" spans="1:18" x14ac:dyDescent="0.2">
      <c r="A382"/>
      <c r="H382"/>
      <c r="J382"/>
      <c r="L382"/>
      <c r="M382"/>
      <c r="N382"/>
      <c r="R382"/>
    </row>
    <row r="383" spans="1:18" x14ac:dyDescent="0.2">
      <c r="A383"/>
      <c r="H383"/>
      <c r="J383"/>
      <c r="L383"/>
      <c r="M383"/>
      <c r="N383"/>
      <c r="R383"/>
    </row>
    <row r="384" spans="1:18" x14ac:dyDescent="0.2">
      <c r="A384"/>
      <c r="H384"/>
      <c r="J384"/>
      <c r="L384"/>
      <c r="M384"/>
      <c r="N384"/>
      <c r="R384"/>
    </row>
    <row r="385" spans="1:18" x14ac:dyDescent="0.2">
      <c r="A385"/>
      <c r="H385"/>
      <c r="J385"/>
      <c r="L385"/>
      <c r="M385"/>
      <c r="N385"/>
      <c r="R385"/>
    </row>
    <row r="386" spans="1:18" x14ac:dyDescent="0.2">
      <c r="A386"/>
      <c r="H386"/>
      <c r="J386"/>
      <c r="L386"/>
      <c r="M386"/>
      <c r="N386"/>
      <c r="R386"/>
    </row>
    <row r="387" spans="1:18" x14ac:dyDescent="0.2">
      <c r="A387"/>
      <c r="H387"/>
      <c r="J387"/>
      <c r="L387"/>
      <c r="M387"/>
      <c r="N387"/>
      <c r="R387"/>
    </row>
    <row r="388" spans="1:18" x14ac:dyDescent="0.2">
      <c r="A388"/>
      <c r="H388"/>
      <c r="J388"/>
      <c r="L388"/>
      <c r="M388"/>
      <c r="N388"/>
      <c r="R388"/>
    </row>
    <row r="389" spans="1:18" x14ac:dyDescent="0.2">
      <c r="A389"/>
      <c r="H389"/>
      <c r="J389"/>
      <c r="L389"/>
      <c r="M389"/>
      <c r="N389"/>
      <c r="R389"/>
    </row>
    <row r="390" spans="1:18" x14ac:dyDescent="0.2">
      <c r="A390"/>
      <c r="H390"/>
      <c r="J390"/>
      <c r="L390"/>
      <c r="M390"/>
      <c r="N390"/>
      <c r="R390"/>
    </row>
    <row r="391" spans="1:18" x14ac:dyDescent="0.2">
      <c r="A391"/>
      <c r="H391"/>
      <c r="J391"/>
      <c r="L391"/>
      <c r="M391"/>
      <c r="N391"/>
      <c r="R391"/>
    </row>
    <row r="392" spans="1:18" x14ac:dyDescent="0.2">
      <c r="A392"/>
      <c r="H392"/>
      <c r="J392"/>
      <c r="L392"/>
      <c r="M392"/>
      <c r="N392"/>
      <c r="R392"/>
    </row>
    <row r="393" spans="1:18" x14ac:dyDescent="0.2">
      <c r="A393"/>
      <c r="H393"/>
      <c r="J393"/>
      <c r="L393"/>
      <c r="M393"/>
      <c r="N393"/>
      <c r="R393"/>
    </row>
    <row r="394" spans="1:18" x14ac:dyDescent="0.2">
      <c r="A394"/>
      <c r="H394"/>
      <c r="J394"/>
      <c r="L394"/>
      <c r="M394"/>
      <c r="N394"/>
      <c r="R394"/>
    </row>
    <row r="395" spans="1:18" x14ac:dyDescent="0.2">
      <c r="A395"/>
      <c r="H395"/>
      <c r="J395"/>
      <c r="L395"/>
      <c r="M395"/>
      <c r="N395"/>
      <c r="R395"/>
    </row>
    <row r="396" spans="1:18" x14ac:dyDescent="0.2">
      <c r="A396"/>
      <c r="H396"/>
      <c r="J396"/>
      <c r="L396"/>
      <c r="M396"/>
      <c r="N396"/>
      <c r="R396"/>
    </row>
    <row r="397" spans="1:18" x14ac:dyDescent="0.2">
      <c r="A397"/>
      <c r="H397"/>
      <c r="J397"/>
      <c r="L397"/>
      <c r="M397"/>
      <c r="N397"/>
      <c r="R397"/>
    </row>
    <row r="398" spans="1:18" x14ac:dyDescent="0.2">
      <c r="A398"/>
      <c r="H398"/>
      <c r="J398"/>
      <c r="L398"/>
      <c r="M398"/>
      <c r="N398"/>
      <c r="R398"/>
    </row>
    <row r="399" spans="1:18" x14ac:dyDescent="0.2">
      <c r="A399"/>
      <c r="H399"/>
      <c r="J399"/>
      <c r="L399"/>
      <c r="M399"/>
      <c r="N399"/>
      <c r="R399"/>
    </row>
    <row r="400" spans="1:18" x14ac:dyDescent="0.2">
      <c r="A400"/>
      <c r="H400"/>
      <c r="J400"/>
      <c r="L400"/>
      <c r="M400"/>
      <c r="N400"/>
      <c r="R400"/>
    </row>
    <row r="401" spans="1:18" x14ac:dyDescent="0.2">
      <c r="A401"/>
      <c r="H401"/>
      <c r="J401"/>
      <c r="L401"/>
      <c r="M401"/>
      <c r="N401"/>
      <c r="R401"/>
    </row>
    <row r="402" spans="1:18" x14ac:dyDescent="0.2">
      <c r="A402"/>
      <c r="H402"/>
      <c r="J402"/>
      <c r="L402"/>
      <c r="M402"/>
      <c r="N402"/>
      <c r="R402"/>
    </row>
    <row r="403" spans="1:18" x14ac:dyDescent="0.2">
      <c r="A403"/>
      <c r="H403"/>
      <c r="J403"/>
      <c r="L403"/>
      <c r="M403"/>
      <c r="N403"/>
      <c r="R403"/>
    </row>
    <row r="404" spans="1:18" x14ac:dyDescent="0.2">
      <c r="A404"/>
      <c r="H404"/>
      <c r="J404"/>
      <c r="L404"/>
      <c r="M404"/>
      <c r="N404"/>
      <c r="R404"/>
    </row>
    <row r="405" spans="1:18" x14ac:dyDescent="0.2">
      <c r="A405"/>
      <c r="H405"/>
      <c r="J405"/>
      <c r="L405"/>
      <c r="M405"/>
      <c r="N405"/>
      <c r="R405"/>
    </row>
    <row r="406" spans="1:18" x14ac:dyDescent="0.2">
      <c r="A406"/>
      <c r="H406"/>
      <c r="J406"/>
      <c r="L406"/>
      <c r="M406"/>
      <c r="N406"/>
      <c r="R406"/>
    </row>
    <row r="407" spans="1:18" x14ac:dyDescent="0.2">
      <c r="A407"/>
      <c r="H407"/>
      <c r="J407"/>
      <c r="L407"/>
      <c r="M407"/>
      <c r="N407"/>
      <c r="R407"/>
    </row>
    <row r="408" spans="1:18" x14ac:dyDescent="0.2">
      <c r="A408"/>
      <c r="H408"/>
      <c r="J408"/>
      <c r="L408"/>
      <c r="M408"/>
      <c r="N408"/>
      <c r="R408"/>
    </row>
    <row r="409" spans="1:18" x14ac:dyDescent="0.2">
      <c r="A409"/>
      <c r="H409"/>
      <c r="J409"/>
      <c r="L409"/>
      <c r="M409"/>
      <c r="N409"/>
      <c r="R409"/>
    </row>
    <row r="410" spans="1:18" x14ac:dyDescent="0.2">
      <c r="A410"/>
      <c r="H410"/>
      <c r="J410"/>
      <c r="L410"/>
      <c r="M410"/>
      <c r="N410"/>
      <c r="R410"/>
    </row>
    <row r="411" spans="1:18" x14ac:dyDescent="0.2">
      <c r="A411"/>
      <c r="H411"/>
      <c r="J411"/>
      <c r="L411"/>
      <c r="M411"/>
      <c r="N411"/>
      <c r="R411"/>
    </row>
    <row r="412" spans="1:18" x14ac:dyDescent="0.2">
      <c r="A412"/>
      <c r="H412"/>
      <c r="J412"/>
      <c r="L412"/>
      <c r="M412"/>
      <c r="N412"/>
      <c r="R412"/>
    </row>
    <row r="413" spans="1:18" x14ac:dyDescent="0.2">
      <c r="A413"/>
      <c r="H413"/>
      <c r="J413"/>
      <c r="L413"/>
      <c r="M413"/>
      <c r="N413"/>
      <c r="R413"/>
    </row>
    <row r="414" spans="1:18" x14ac:dyDescent="0.2">
      <c r="A414"/>
      <c r="H414"/>
      <c r="J414"/>
      <c r="L414"/>
      <c r="M414"/>
      <c r="N414"/>
      <c r="R414"/>
    </row>
    <row r="415" spans="1:18" x14ac:dyDescent="0.2">
      <c r="A415"/>
      <c r="H415"/>
      <c r="J415"/>
      <c r="L415"/>
      <c r="M415"/>
      <c r="N415"/>
      <c r="R415"/>
    </row>
    <row r="416" spans="1:18" x14ac:dyDescent="0.2">
      <c r="A416"/>
      <c r="H416"/>
      <c r="J416"/>
      <c r="L416"/>
      <c r="M416"/>
      <c r="N416"/>
      <c r="R416"/>
    </row>
    <row r="417" spans="1:18" x14ac:dyDescent="0.2">
      <c r="A417"/>
      <c r="H417"/>
      <c r="J417"/>
      <c r="L417"/>
      <c r="M417"/>
      <c r="N417"/>
      <c r="R417"/>
    </row>
    <row r="418" spans="1:18" x14ac:dyDescent="0.2">
      <c r="A418"/>
      <c r="H418"/>
      <c r="J418"/>
      <c r="L418"/>
      <c r="M418"/>
      <c r="N418"/>
      <c r="R418"/>
    </row>
    <row r="419" spans="1:18" x14ac:dyDescent="0.2">
      <c r="A419"/>
      <c r="H419"/>
      <c r="J419"/>
      <c r="L419"/>
      <c r="M419"/>
      <c r="N419"/>
      <c r="R419"/>
    </row>
    <row r="420" spans="1:18" x14ac:dyDescent="0.2">
      <c r="A420"/>
      <c r="H420"/>
      <c r="J420"/>
      <c r="L420"/>
      <c r="M420"/>
      <c r="N420"/>
      <c r="R420"/>
    </row>
    <row r="421" spans="1:18" x14ac:dyDescent="0.2">
      <c r="A421"/>
      <c r="H421"/>
      <c r="J421"/>
      <c r="L421"/>
      <c r="M421"/>
      <c r="N421"/>
      <c r="R421"/>
    </row>
    <row r="422" spans="1:18" x14ac:dyDescent="0.2">
      <c r="A422"/>
      <c r="H422"/>
      <c r="J422"/>
      <c r="L422"/>
      <c r="M422"/>
      <c r="N422"/>
      <c r="R422"/>
    </row>
    <row r="423" spans="1:18" x14ac:dyDescent="0.2">
      <c r="A423"/>
      <c r="H423"/>
      <c r="J423"/>
      <c r="L423"/>
      <c r="M423"/>
      <c r="N423"/>
      <c r="R423"/>
    </row>
    <row r="424" spans="1:18" x14ac:dyDescent="0.2">
      <c r="A424"/>
      <c r="H424"/>
      <c r="J424"/>
      <c r="L424"/>
      <c r="M424"/>
      <c r="N424"/>
      <c r="R424"/>
    </row>
    <row r="425" spans="1:18" x14ac:dyDescent="0.2">
      <c r="A425"/>
      <c r="H425"/>
      <c r="J425"/>
      <c r="L425"/>
      <c r="M425"/>
      <c r="N425"/>
      <c r="R425"/>
    </row>
    <row r="426" spans="1:18" x14ac:dyDescent="0.2">
      <c r="A426"/>
      <c r="H426"/>
      <c r="J426"/>
      <c r="L426"/>
      <c r="M426"/>
      <c r="N426"/>
      <c r="R426"/>
    </row>
    <row r="427" spans="1:18" x14ac:dyDescent="0.2">
      <c r="A427"/>
      <c r="H427"/>
      <c r="J427"/>
      <c r="L427"/>
      <c r="M427"/>
      <c r="N427"/>
      <c r="R427"/>
    </row>
    <row r="428" spans="1:18" x14ac:dyDescent="0.2">
      <c r="A428"/>
      <c r="H428"/>
      <c r="J428"/>
      <c r="L428"/>
      <c r="M428"/>
      <c r="N428"/>
      <c r="R428"/>
    </row>
    <row r="429" spans="1:18" x14ac:dyDescent="0.2">
      <c r="A429"/>
      <c r="H429"/>
      <c r="J429"/>
      <c r="L429"/>
      <c r="M429"/>
      <c r="N429"/>
      <c r="R429"/>
    </row>
    <row r="430" spans="1:18" x14ac:dyDescent="0.2">
      <c r="A430"/>
      <c r="H430"/>
      <c r="J430"/>
      <c r="L430"/>
      <c r="M430"/>
      <c r="N430"/>
      <c r="R430"/>
    </row>
    <row r="431" spans="1:18" x14ac:dyDescent="0.2">
      <c r="A431"/>
      <c r="H431"/>
      <c r="J431"/>
      <c r="L431"/>
      <c r="M431"/>
      <c r="N431"/>
      <c r="R431"/>
    </row>
    <row r="432" spans="1:18" x14ac:dyDescent="0.2">
      <c r="A432"/>
      <c r="H432"/>
      <c r="J432"/>
      <c r="L432"/>
      <c r="M432"/>
      <c r="N432"/>
      <c r="R432"/>
    </row>
    <row r="433" spans="1:18" x14ac:dyDescent="0.2">
      <c r="A433"/>
      <c r="H433"/>
      <c r="J433"/>
      <c r="L433"/>
      <c r="M433"/>
      <c r="N433"/>
      <c r="R433"/>
    </row>
    <row r="434" spans="1:18" x14ac:dyDescent="0.2">
      <c r="A434"/>
      <c r="H434"/>
      <c r="J434"/>
      <c r="L434"/>
      <c r="M434"/>
      <c r="N434"/>
      <c r="R434"/>
    </row>
    <row r="435" spans="1:18" x14ac:dyDescent="0.2">
      <c r="A435"/>
      <c r="H435"/>
      <c r="J435"/>
      <c r="L435"/>
      <c r="M435"/>
      <c r="N435"/>
      <c r="R435"/>
    </row>
    <row r="436" spans="1:18" x14ac:dyDescent="0.2">
      <c r="A436"/>
      <c r="H436"/>
      <c r="J436"/>
      <c r="L436"/>
      <c r="M436"/>
      <c r="N436"/>
      <c r="R436"/>
    </row>
    <row r="437" spans="1:18" x14ac:dyDescent="0.2">
      <c r="A437"/>
      <c r="H437"/>
      <c r="J437"/>
      <c r="L437"/>
      <c r="M437"/>
      <c r="N437"/>
      <c r="R437"/>
    </row>
    <row r="438" spans="1:18" x14ac:dyDescent="0.2">
      <c r="A438"/>
      <c r="H438"/>
      <c r="J438"/>
      <c r="L438"/>
      <c r="M438"/>
      <c r="N438"/>
      <c r="R438"/>
    </row>
    <row r="439" spans="1:18" x14ac:dyDescent="0.2">
      <c r="A439"/>
      <c r="H439"/>
      <c r="J439"/>
      <c r="L439"/>
      <c r="M439"/>
      <c r="N439"/>
      <c r="R439"/>
    </row>
    <row r="440" spans="1:18" x14ac:dyDescent="0.2">
      <c r="A440"/>
      <c r="H440"/>
      <c r="J440"/>
      <c r="L440"/>
      <c r="M440"/>
      <c r="N440"/>
      <c r="R440"/>
    </row>
    <row r="441" spans="1:18" x14ac:dyDescent="0.2">
      <c r="A441"/>
      <c r="H441"/>
      <c r="J441"/>
      <c r="L441"/>
      <c r="M441"/>
      <c r="N441"/>
      <c r="R441"/>
    </row>
    <row r="442" spans="1:18" x14ac:dyDescent="0.2">
      <c r="A442"/>
      <c r="H442"/>
      <c r="J442"/>
      <c r="L442"/>
      <c r="M442"/>
      <c r="N442"/>
      <c r="R442"/>
    </row>
    <row r="443" spans="1:18" x14ac:dyDescent="0.2">
      <c r="A443"/>
      <c r="H443"/>
      <c r="J443"/>
      <c r="L443"/>
      <c r="M443"/>
      <c r="N443"/>
      <c r="R443"/>
    </row>
    <row r="444" spans="1:18" x14ac:dyDescent="0.2">
      <c r="A444"/>
      <c r="H444"/>
      <c r="J444"/>
      <c r="L444"/>
      <c r="M444"/>
      <c r="N444"/>
      <c r="R444"/>
    </row>
    <row r="445" spans="1:18" x14ac:dyDescent="0.2">
      <c r="A445"/>
      <c r="H445"/>
      <c r="J445"/>
      <c r="L445"/>
      <c r="M445"/>
      <c r="N445"/>
      <c r="R445"/>
    </row>
    <row r="446" spans="1:18" x14ac:dyDescent="0.2">
      <c r="A446"/>
      <c r="H446"/>
      <c r="J446"/>
      <c r="L446"/>
      <c r="M446"/>
      <c r="N446"/>
      <c r="R446"/>
    </row>
    <row r="447" spans="1:18" x14ac:dyDescent="0.2">
      <c r="A447"/>
      <c r="H447"/>
      <c r="J447"/>
      <c r="L447"/>
      <c r="M447"/>
      <c r="N447"/>
      <c r="R447"/>
    </row>
    <row r="448" spans="1:18" x14ac:dyDescent="0.2">
      <c r="A448"/>
      <c r="H448"/>
      <c r="J448"/>
      <c r="L448"/>
      <c r="M448"/>
      <c r="N448"/>
      <c r="R448"/>
    </row>
    <row r="449" spans="1:18" x14ac:dyDescent="0.2">
      <c r="A449"/>
      <c r="H449"/>
      <c r="J449"/>
      <c r="L449"/>
      <c r="M449"/>
      <c r="N449"/>
      <c r="R449"/>
    </row>
    <row r="450" spans="1:18" x14ac:dyDescent="0.2">
      <c r="A450"/>
      <c r="H450"/>
      <c r="J450"/>
      <c r="L450"/>
      <c r="M450"/>
      <c r="N450"/>
      <c r="R450"/>
    </row>
    <row r="451" spans="1:18" x14ac:dyDescent="0.2">
      <c r="A451"/>
      <c r="H451"/>
      <c r="J451"/>
      <c r="L451"/>
      <c r="M451"/>
      <c r="N451"/>
      <c r="R451"/>
    </row>
    <row r="452" spans="1:18" x14ac:dyDescent="0.2">
      <c r="A452"/>
      <c r="H452"/>
      <c r="J452"/>
      <c r="L452"/>
      <c r="M452"/>
      <c r="N452"/>
      <c r="R452"/>
    </row>
    <row r="453" spans="1:18" x14ac:dyDescent="0.2">
      <c r="A453"/>
      <c r="H453"/>
      <c r="J453"/>
      <c r="L453"/>
      <c r="M453"/>
      <c r="N453"/>
      <c r="R453"/>
    </row>
    <row r="454" spans="1:18" x14ac:dyDescent="0.2">
      <c r="A454"/>
      <c r="H454"/>
      <c r="J454"/>
      <c r="L454"/>
      <c r="M454"/>
      <c r="N454"/>
      <c r="R454"/>
    </row>
    <row r="455" spans="1:18" x14ac:dyDescent="0.2">
      <c r="A455"/>
      <c r="H455"/>
      <c r="J455"/>
      <c r="L455"/>
      <c r="M455"/>
      <c r="N455"/>
      <c r="R455"/>
    </row>
    <row r="456" spans="1:18" x14ac:dyDescent="0.2">
      <c r="A456"/>
      <c r="H456"/>
      <c r="J456"/>
      <c r="L456"/>
      <c r="M456"/>
      <c r="N456"/>
      <c r="R456"/>
    </row>
    <row r="457" spans="1:18" x14ac:dyDescent="0.2">
      <c r="A457"/>
      <c r="H457"/>
      <c r="J457"/>
      <c r="L457"/>
      <c r="M457"/>
      <c r="N457"/>
      <c r="R457"/>
    </row>
    <row r="458" spans="1:18" x14ac:dyDescent="0.2">
      <c r="A458"/>
      <c r="H458"/>
      <c r="J458"/>
      <c r="L458"/>
      <c r="M458"/>
      <c r="N458"/>
      <c r="R458"/>
    </row>
    <row r="459" spans="1:18" x14ac:dyDescent="0.2">
      <c r="A459"/>
      <c r="H459"/>
      <c r="J459"/>
      <c r="L459"/>
      <c r="M459"/>
      <c r="N459"/>
      <c r="R459"/>
    </row>
    <row r="460" spans="1:18" x14ac:dyDescent="0.2">
      <c r="A460"/>
      <c r="H460"/>
      <c r="J460"/>
      <c r="L460"/>
      <c r="M460"/>
      <c r="N460"/>
      <c r="R460"/>
    </row>
    <row r="461" spans="1:18" x14ac:dyDescent="0.2">
      <c r="A461"/>
      <c r="H461"/>
      <c r="J461"/>
      <c r="L461"/>
      <c r="M461"/>
      <c r="N461"/>
      <c r="R461"/>
    </row>
    <row r="462" spans="1:18" x14ac:dyDescent="0.2">
      <c r="A462"/>
      <c r="H462"/>
      <c r="J462"/>
      <c r="L462"/>
      <c r="M462"/>
      <c r="N462"/>
      <c r="R462"/>
    </row>
    <row r="463" spans="1:18" x14ac:dyDescent="0.2">
      <c r="A463"/>
      <c r="H463"/>
      <c r="J463"/>
      <c r="L463"/>
      <c r="M463"/>
      <c r="N463"/>
      <c r="R463"/>
    </row>
    <row r="464" spans="1:18" x14ac:dyDescent="0.2">
      <c r="A464"/>
      <c r="H464"/>
      <c r="J464"/>
      <c r="L464"/>
      <c r="M464"/>
      <c r="N464"/>
      <c r="R464"/>
    </row>
    <row r="465" spans="1:18" x14ac:dyDescent="0.2">
      <c r="A465"/>
      <c r="H465"/>
      <c r="J465"/>
      <c r="L465"/>
      <c r="M465"/>
      <c r="N465"/>
      <c r="R465"/>
    </row>
    <row r="466" spans="1:18" x14ac:dyDescent="0.2">
      <c r="A466"/>
      <c r="H466"/>
      <c r="J466"/>
      <c r="L466"/>
      <c r="M466"/>
      <c r="N466"/>
      <c r="R466"/>
    </row>
    <row r="467" spans="1:18" x14ac:dyDescent="0.2">
      <c r="A467"/>
      <c r="H467"/>
      <c r="J467"/>
      <c r="L467"/>
      <c r="M467"/>
      <c r="N467"/>
      <c r="R467"/>
    </row>
    <row r="468" spans="1:18" x14ac:dyDescent="0.2">
      <c r="A468"/>
      <c r="H468"/>
      <c r="J468"/>
      <c r="L468"/>
      <c r="M468"/>
      <c r="N468"/>
      <c r="R468"/>
    </row>
    <row r="469" spans="1:18" x14ac:dyDescent="0.2">
      <c r="A469"/>
      <c r="H469"/>
      <c r="J469"/>
      <c r="L469"/>
      <c r="M469"/>
      <c r="N469"/>
      <c r="R469"/>
    </row>
    <row r="470" spans="1:18" x14ac:dyDescent="0.2">
      <c r="A470"/>
      <c r="H470"/>
      <c r="J470"/>
      <c r="L470"/>
      <c r="M470"/>
      <c r="N470"/>
      <c r="R470"/>
    </row>
    <row r="471" spans="1:18" x14ac:dyDescent="0.2">
      <c r="A471"/>
      <c r="H471"/>
      <c r="J471"/>
      <c r="L471"/>
      <c r="M471"/>
      <c r="N471"/>
      <c r="R471"/>
    </row>
    <row r="472" spans="1:18" x14ac:dyDescent="0.2">
      <c r="A472"/>
      <c r="H472"/>
      <c r="J472"/>
      <c r="L472"/>
      <c r="M472"/>
      <c r="N472"/>
      <c r="R472"/>
    </row>
    <row r="473" spans="1:18" x14ac:dyDescent="0.2">
      <c r="A473"/>
      <c r="H473"/>
      <c r="J473"/>
      <c r="L473"/>
      <c r="M473"/>
      <c r="N473"/>
      <c r="R473"/>
    </row>
    <row r="474" spans="1:18" x14ac:dyDescent="0.2">
      <c r="A474"/>
      <c r="H474"/>
      <c r="J474"/>
      <c r="L474"/>
      <c r="M474"/>
      <c r="N474"/>
      <c r="R474"/>
    </row>
    <row r="475" spans="1:18" x14ac:dyDescent="0.2">
      <c r="A475"/>
      <c r="H475"/>
      <c r="J475"/>
      <c r="L475"/>
      <c r="M475"/>
      <c r="N475"/>
      <c r="R475"/>
    </row>
    <row r="476" spans="1:18" x14ac:dyDescent="0.2">
      <c r="A476"/>
      <c r="H476"/>
      <c r="J476"/>
      <c r="L476"/>
      <c r="M476"/>
      <c r="N476"/>
      <c r="R476"/>
    </row>
    <row r="477" spans="1:18" x14ac:dyDescent="0.2">
      <c r="A477"/>
      <c r="H477"/>
      <c r="J477"/>
      <c r="L477"/>
      <c r="M477"/>
      <c r="N477"/>
      <c r="R477"/>
    </row>
    <row r="478" spans="1:18" x14ac:dyDescent="0.2">
      <c r="A478"/>
      <c r="H478"/>
      <c r="J478"/>
      <c r="L478"/>
      <c r="M478"/>
      <c r="N478"/>
      <c r="R478"/>
    </row>
    <row r="479" spans="1:18" x14ac:dyDescent="0.2">
      <c r="A479"/>
      <c r="H479"/>
      <c r="J479"/>
      <c r="L479"/>
      <c r="M479"/>
      <c r="N479"/>
      <c r="R479"/>
    </row>
    <row r="480" spans="1:18" x14ac:dyDescent="0.2">
      <c r="A480"/>
      <c r="H480"/>
      <c r="J480"/>
      <c r="L480"/>
      <c r="M480"/>
      <c r="N480"/>
      <c r="R480"/>
    </row>
    <row r="481" spans="1:18" x14ac:dyDescent="0.2">
      <c r="A481"/>
      <c r="H481"/>
      <c r="J481"/>
      <c r="L481"/>
      <c r="M481"/>
      <c r="N481"/>
      <c r="R481"/>
    </row>
    <row r="482" spans="1:18" x14ac:dyDescent="0.2">
      <c r="A482"/>
      <c r="H482"/>
      <c r="J482"/>
      <c r="L482"/>
      <c r="M482"/>
      <c r="N482"/>
      <c r="R482"/>
    </row>
    <row r="483" spans="1:18" x14ac:dyDescent="0.2">
      <c r="A483"/>
      <c r="H483"/>
      <c r="J483"/>
      <c r="L483"/>
      <c r="M483"/>
      <c r="N483"/>
      <c r="R483"/>
    </row>
    <row r="484" spans="1:18" x14ac:dyDescent="0.2">
      <c r="A484"/>
      <c r="H484"/>
      <c r="J484"/>
      <c r="L484"/>
      <c r="M484"/>
      <c r="N484"/>
      <c r="R484"/>
    </row>
    <row r="485" spans="1:18" x14ac:dyDescent="0.2">
      <c r="A485"/>
      <c r="H485"/>
      <c r="J485"/>
      <c r="L485"/>
      <c r="M485"/>
      <c r="N485"/>
      <c r="R485"/>
    </row>
    <row r="486" spans="1:18" x14ac:dyDescent="0.2">
      <c r="A486"/>
      <c r="H486"/>
      <c r="J486"/>
      <c r="L486"/>
      <c r="M486"/>
      <c r="N486"/>
      <c r="R486"/>
    </row>
    <row r="487" spans="1:18" x14ac:dyDescent="0.2">
      <c r="A487"/>
      <c r="H487"/>
      <c r="J487"/>
      <c r="L487"/>
      <c r="M487"/>
      <c r="N487"/>
      <c r="R487"/>
    </row>
    <row r="488" spans="1:18" x14ac:dyDescent="0.2">
      <c r="A488"/>
      <c r="H488"/>
      <c r="J488"/>
      <c r="L488"/>
      <c r="M488"/>
      <c r="N488"/>
      <c r="R488"/>
    </row>
    <row r="489" spans="1:18" x14ac:dyDescent="0.2">
      <c r="A489"/>
      <c r="H489"/>
      <c r="J489"/>
      <c r="L489"/>
      <c r="M489"/>
      <c r="N489"/>
      <c r="R489"/>
    </row>
    <row r="490" spans="1:18" x14ac:dyDescent="0.2">
      <c r="A490"/>
      <c r="H490"/>
      <c r="J490"/>
      <c r="L490"/>
      <c r="M490"/>
      <c r="N490"/>
      <c r="R490"/>
    </row>
    <row r="491" spans="1:18" x14ac:dyDescent="0.2">
      <c r="A491"/>
      <c r="H491"/>
      <c r="J491"/>
      <c r="L491"/>
      <c r="M491"/>
      <c r="N491"/>
      <c r="R491"/>
    </row>
    <row r="492" spans="1:18" x14ac:dyDescent="0.2">
      <c r="A492"/>
      <c r="H492"/>
      <c r="J492"/>
      <c r="L492"/>
      <c r="M492"/>
      <c r="N492"/>
      <c r="R492"/>
    </row>
    <row r="493" spans="1:18" x14ac:dyDescent="0.2">
      <c r="A493"/>
      <c r="H493"/>
      <c r="J493"/>
      <c r="L493"/>
      <c r="M493"/>
      <c r="N493"/>
      <c r="R493"/>
    </row>
    <row r="494" spans="1:18" x14ac:dyDescent="0.2">
      <c r="A494"/>
      <c r="H494"/>
      <c r="J494"/>
      <c r="L494"/>
      <c r="M494"/>
      <c r="N494"/>
      <c r="R494"/>
    </row>
    <row r="495" spans="1:18" x14ac:dyDescent="0.2">
      <c r="A495"/>
      <c r="H495"/>
      <c r="J495"/>
      <c r="L495"/>
      <c r="M495"/>
      <c r="N495"/>
      <c r="R495"/>
    </row>
    <row r="496" spans="1:18" x14ac:dyDescent="0.2">
      <c r="A496"/>
      <c r="H496"/>
      <c r="J496"/>
      <c r="L496"/>
      <c r="M496"/>
      <c r="N496"/>
      <c r="R496"/>
    </row>
    <row r="497" spans="1:18" x14ac:dyDescent="0.2">
      <c r="A497"/>
      <c r="H497"/>
      <c r="J497"/>
      <c r="L497"/>
      <c r="M497"/>
      <c r="N497"/>
      <c r="R497"/>
    </row>
    <row r="498" spans="1:18" x14ac:dyDescent="0.2">
      <c r="A498"/>
      <c r="H498"/>
      <c r="J498"/>
      <c r="L498"/>
      <c r="M498"/>
      <c r="N498"/>
      <c r="R498"/>
    </row>
    <row r="499" spans="1:18" x14ac:dyDescent="0.2">
      <c r="A499"/>
      <c r="H499"/>
      <c r="J499"/>
      <c r="L499"/>
      <c r="M499"/>
      <c r="N499"/>
      <c r="R499"/>
    </row>
    <row r="500" spans="1:18" x14ac:dyDescent="0.2">
      <c r="A500"/>
      <c r="H500"/>
      <c r="J500"/>
      <c r="L500"/>
      <c r="M500"/>
      <c r="N500"/>
      <c r="R500"/>
    </row>
    <row r="501" spans="1:18" x14ac:dyDescent="0.2">
      <c r="A501"/>
      <c r="H501"/>
      <c r="J501"/>
      <c r="L501"/>
      <c r="M501"/>
      <c r="N501"/>
      <c r="R501"/>
    </row>
    <row r="502" spans="1:18" x14ac:dyDescent="0.2">
      <c r="A502"/>
      <c r="H502"/>
      <c r="J502"/>
      <c r="L502"/>
      <c r="M502"/>
      <c r="N502"/>
      <c r="R502"/>
    </row>
    <row r="503" spans="1:18" x14ac:dyDescent="0.2">
      <c r="A503"/>
      <c r="H503"/>
      <c r="J503"/>
      <c r="L503"/>
      <c r="M503"/>
      <c r="N503"/>
      <c r="R503"/>
    </row>
    <row r="504" spans="1:18" x14ac:dyDescent="0.2">
      <c r="A504"/>
      <c r="H504"/>
      <c r="J504"/>
      <c r="L504"/>
      <c r="M504"/>
      <c r="N504"/>
      <c r="R504"/>
    </row>
    <row r="505" spans="1:18" x14ac:dyDescent="0.2">
      <c r="A505"/>
      <c r="H505"/>
      <c r="J505"/>
      <c r="L505"/>
      <c r="M505"/>
      <c r="N505"/>
      <c r="R505"/>
    </row>
    <row r="506" spans="1:18" x14ac:dyDescent="0.2">
      <c r="A506"/>
      <c r="H506"/>
      <c r="J506"/>
      <c r="L506"/>
      <c r="M506"/>
      <c r="N506"/>
      <c r="R506"/>
    </row>
    <row r="507" spans="1:18" x14ac:dyDescent="0.2">
      <c r="A507"/>
      <c r="H507"/>
      <c r="J507"/>
      <c r="L507"/>
      <c r="M507"/>
      <c r="N507"/>
      <c r="R507"/>
    </row>
    <row r="508" spans="1:18" x14ac:dyDescent="0.2">
      <c r="A508"/>
      <c r="H508"/>
      <c r="J508"/>
      <c r="L508"/>
      <c r="M508"/>
      <c r="N508"/>
      <c r="R508"/>
    </row>
    <row r="509" spans="1:18" x14ac:dyDescent="0.2">
      <c r="A509"/>
      <c r="H509"/>
      <c r="J509"/>
      <c r="L509"/>
      <c r="M509"/>
      <c r="N509"/>
      <c r="R509"/>
    </row>
    <row r="510" spans="1:18" x14ac:dyDescent="0.2">
      <c r="A510"/>
      <c r="H510"/>
      <c r="J510"/>
      <c r="L510"/>
      <c r="M510"/>
      <c r="N510"/>
      <c r="R510"/>
    </row>
    <row r="511" spans="1:18" x14ac:dyDescent="0.2">
      <c r="A511"/>
      <c r="H511"/>
      <c r="J511"/>
      <c r="L511"/>
      <c r="M511"/>
      <c r="N511"/>
      <c r="R511"/>
    </row>
    <row r="512" spans="1:18" x14ac:dyDescent="0.2">
      <c r="A512"/>
      <c r="H512"/>
      <c r="J512"/>
      <c r="L512"/>
      <c r="M512"/>
      <c r="N512"/>
      <c r="R512"/>
    </row>
    <row r="513" spans="1:18" x14ac:dyDescent="0.2">
      <c r="A513"/>
      <c r="H513"/>
      <c r="J513"/>
      <c r="L513"/>
      <c r="M513"/>
      <c r="N513"/>
      <c r="R513"/>
    </row>
    <row r="514" spans="1:18" x14ac:dyDescent="0.2">
      <c r="A514"/>
      <c r="H514"/>
      <c r="J514"/>
      <c r="L514"/>
      <c r="M514"/>
      <c r="N514"/>
      <c r="R514"/>
    </row>
    <row r="515" spans="1:18" x14ac:dyDescent="0.2">
      <c r="A515"/>
      <c r="H515"/>
      <c r="J515"/>
      <c r="L515"/>
      <c r="M515"/>
      <c r="N515"/>
      <c r="R515"/>
    </row>
    <row r="516" spans="1:18" x14ac:dyDescent="0.2">
      <c r="A516"/>
      <c r="H516"/>
      <c r="J516"/>
      <c r="L516"/>
      <c r="M516"/>
      <c r="N516"/>
      <c r="R516"/>
    </row>
    <row r="517" spans="1:18" x14ac:dyDescent="0.2">
      <c r="A517"/>
      <c r="H517"/>
      <c r="J517"/>
      <c r="L517"/>
      <c r="M517"/>
      <c r="N517"/>
      <c r="R517"/>
    </row>
    <row r="518" spans="1:18" x14ac:dyDescent="0.2">
      <c r="A518"/>
      <c r="H518"/>
      <c r="J518"/>
      <c r="L518"/>
      <c r="M518"/>
      <c r="N518"/>
      <c r="R518"/>
    </row>
    <row r="519" spans="1:18" x14ac:dyDescent="0.2">
      <c r="A519"/>
      <c r="H519"/>
      <c r="J519"/>
      <c r="L519"/>
      <c r="M519"/>
      <c r="N519"/>
      <c r="R519"/>
    </row>
    <row r="520" spans="1:18" x14ac:dyDescent="0.2">
      <c r="A520"/>
      <c r="H520"/>
      <c r="J520"/>
      <c r="L520"/>
      <c r="M520"/>
      <c r="N520"/>
      <c r="R520"/>
    </row>
    <row r="521" spans="1:18" x14ac:dyDescent="0.2">
      <c r="A521"/>
      <c r="H521"/>
      <c r="J521"/>
      <c r="L521"/>
      <c r="M521"/>
      <c r="N521"/>
      <c r="R521"/>
    </row>
    <row r="522" spans="1:18" x14ac:dyDescent="0.2">
      <c r="A522"/>
      <c r="H522"/>
      <c r="J522"/>
      <c r="L522"/>
      <c r="M522"/>
      <c r="N522"/>
      <c r="R522"/>
    </row>
    <row r="523" spans="1:18" x14ac:dyDescent="0.2">
      <c r="A523"/>
      <c r="H523"/>
      <c r="J523"/>
      <c r="L523"/>
      <c r="M523"/>
      <c r="N523"/>
      <c r="R523"/>
    </row>
    <row r="524" spans="1:18" x14ac:dyDescent="0.2">
      <c r="A524"/>
      <c r="H524"/>
      <c r="J524"/>
      <c r="L524"/>
      <c r="M524"/>
      <c r="N524"/>
      <c r="R524"/>
    </row>
    <row r="525" spans="1:18" x14ac:dyDescent="0.2">
      <c r="A525"/>
      <c r="H525"/>
      <c r="J525"/>
      <c r="L525"/>
      <c r="M525"/>
      <c r="N525"/>
      <c r="R525"/>
    </row>
    <row r="526" spans="1:18" x14ac:dyDescent="0.2">
      <c r="A526"/>
      <c r="H526"/>
      <c r="J526"/>
      <c r="L526"/>
      <c r="M526"/>
      <c r="N526"/>
      <c r="R526"/>
    </row>
    <row r="527" spans="1:18" x14ac:dyDescent="0.2">
      <c r="A527"/>
      <c r="H527"/>
      <c r="J527"/>
      <c r="L527"/>
      <c r="M527"/>
      <c r="N527"/>
      <c r="R527"/>
    </row>
    <row r="528" spans="1:18" x14ac:dyDescent="0.2">
      <c r="A528"/>
      <c r="H528"/>
      <c r="J528"/>
      <c r="L528"/>
      <c r="M528"/>
      <c r="N528"/>
      <c r="R528"/>
    </row>
  </sheetData>
  <autoFilter ref="A1:P400"/>
  <phoneticPr fontId="1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9"/>
  <sheetViews>
    <sheetView workbookViewId="0">
      <selection activeCell="B3" sqref="B3"/>
    </sheetView>
  </sheetViews>
  <sheetFormatPr baseColWidth="10" defaultRowHeight="12.75" x14ac:dyDescent="0.2"/>
  <cols>
    <col min="1" max="1" width="14.85546875" bestFit="1" customWidth="1"/>
    <col min="2" max="2" width="5" customWidth="1"/>
    <col min="3" max="5" width="10" customWidth="1"/>
    <col min="6" max="6" width="11.5703125" bestFit="1" customWidth="1"/>
  </cols>
  <sheetData>
    <row r="3" spans="1:2" x14ac:dyDescent="0.2">
      <c r="A3" s="89" t="s">
        <v>914</v>
      </c>
      <c r="B3" s="92"/>
    </row>
    <row r="4" spans="1:2" x14ac:dyDescent="0.2">
      <c r="A4" s="89" t="s">
        <v>4</v>
      </c>
      <c r="B4" s="92" t="s">
        <v>915</v>
      </c>
    </row>
    <row r="5" spans="1:2" x14ac:dyDescent="0.2">
      <c r="A5" s="86" t="s">
        <v>192</v>
      </c>
      <c r="B5" s="94">
        <v>4</v>
      </c>
    </row>
    <row r="6" spans="1:2" x14ac:dyDescent="0.2">
      <c r="A6" s="90" t="s">
        <v>29</v>
      </c>
      <c r="B6" s="95">
        <v>170</v>
      </c>
    </row>
    <row r="7" spans="1:2" x14ac:dyDescent="0.2">
      <c r="A7" s="90" t="s">
        <v>12</v>
      </c>
      <c r="B7" s="95">
        <v>99</v>
      </c>
    </row>
    <row r="8" spans="1:2" x14ac:dyDescent="0.2">
      <c r="A8" s="90" t="s">
        <v>43</v>
      </c>
      <c r="B8" s="95">
        <v>12</v>
      </c>
    </row>
    <row r="9" spans="1:2" x14ac:dyDescent="0.2">
      <c r="A9" s="91" t="s">
        <v>910</v>
      </c>
      <c r="B9" s="96">
        <v>285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C13" sqref="C13"/>
    </sheetView>
  </sheetViews>
  <sheetFormatPr baseColWidth="10" defaultRowHeight="12.75" x14ac:dyDescent="0.2"/>
  <cols>
    <col min="1" max="1" width="14.85546875" bestFit="1" customWidth="1"/>
    <col min="2" max="5" width="15.28515625" bestFit="1" customWidth="1"/>
    <col min="6" max="6" width="11.5703125" bestFit="1" customWidth="1"/>
  </cols>
  <sheetData>
    <row r="1" spans="1:6" x14ac:dyDescent="0.2">
      <c r="A1" s="104" t="s">
        <v>7</v>
      </c>
      <c r="B1" s="93" t="s">
        <v>916</v>
      </c>
    </row>
    <row r="3" spans="1:6" x14ac:dyDescent="0.2">
      <c r="A3" s="89" t="s">
        <v>914</v>
      </c>
      <c r="B3" s="89" t="s">
        <v>3</v>
      </c>
      <c r="C3" s="87"/>
      <c r="D3" s="87"/>
      <c r="E3" s="87"/>
      <c r="F3" s="88"/>
    </row>
    <row r="4" spans="1:6" x14ac:dyDescent="0.2">
      <c r="A4" s="89" t="s">
        <v>4</v>
      </c>
      <c r="B4" s="86" t="s">
        <v>11</v>
      </c>
      <c r="C4" s="97" t="s">
        <v>18</v>
      </c>
      <c r="D4" s="97" t="s">
        <v>24</v>
      </c>
      <c r="E4" s="97" t="s">
        <v>132</v>
      </c>
      <c r="F4" s="92" t="s">
        <v>910</v>
      </c>
    </row>
    <row r="5" spans="1:6" x14ac:dyDescent="0.2">
      <c r="A5" s="86" t="s">
        <v>192</v>
      </c>
      <c r="B5" s="100">
        <v>1</v>
      </c>
      <c r="C5" s="101">
        <v>1</v>
      </c>
      <c r="D5" s="101"/>
      <c r="E5" s="101">
        <v>2</v>
      </c>
      <c r="F5" s="94">
        <v>4</v>
      </c>
    </row>
    <row r="6" spans="1:6" x14ac:dyDescent="0.2">
      <c r="A6" s="90" t="s">
        <v>29</v>
      </c>
      <c r="B6" s="102">
        <v>117</v>
      </c>
      <c r="C6" s="103">
        <v>20</v>
      </c>
      <c r="D6" s="103">
        <v>16</v>
      </c>
      <c r="E6" s="103">
        <v>17</v>
      </c>
      <c r="F6" s="95">
        <v>170</v>
      </c>
    </row>
    <row r="7" spans="1:6" x14ac:dyDescent="0.2">
      <c r="A7" s="90" t="s">
        <v>12</v>
      </c>
      <c r="B7" s="102">
        <v>57</v>
      </c>
      <c r="C7" s="103">
        <v>13</v>
      </c>
      <c r="D7" s="103">
        <v>20</v>
      </c>
      <c r="E7" s="103">
        <v>9</v>
      </c>
      <c r="F7" s="95">
        <v>99</v>
      </c>
    </row>
    <row r="8" spans="1:6" x14ac:dyDescent="0.2">
      <c r="A8" s="90" t="s">
        <v>43</v>
      </c>
      <c r="B8" s="102">
        <v>4</v>
      </c>
      <c r="C8" s="103">
        <v>2</v>
      </c>
      <c r="D8" s="103">
        <v>4</v>
      </c>
      <c r="E8" s="103">
        <v>2</v>
      </c>
      <c r="F8" s="95">
        <v>12</v>
      </c>
    </row>
    <row r="9" spans="1:6" x14ac:dyDescent="0.2">
      <c r="A9" s="91" t="s">
        <v>910</v>
      </c>
      <c r="B9" s="98">
        <v>179</v>
      </c>
      <c r="C9" s="99">
        <v>36</v>
      </c>
      <c r="D9" s="99">
        <v>40</v>
      </c>
      <c r="E9" s="99">
        <v>30</v>
      </c>
      <c r="F9" s="96">
        <v>285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9"/>
  <sheetViews>
    <sheetView workbookViewId="0">
      <selection activeCell="E8" sqref="E8"/>
    </sheetView>
  </sheetViews>
  <sheetFormatPr baseColWidth="10" defaultRowHeight="12.75" x14ac:dyDescent="0.2"/>
  <cols>
    <col min="1" max="1" width="19.7109375" customWidth="1"/>
    <col min="2" max="3" width="7.28515625" customWidth="1"/>
    <col min="4" max="4" width="11.5703125" customWidth="1"/>
  </cols>
  <sheetData>
    <row r="3" spans="1:4" x14ac:dyDescent="0.2">
      <c r="A3" s="89" t="s">
        <v>919</v>
      </c>
      <c r="B3" s="89" t="s">
        <v>7</v>
      </c>
      <c r="C3" s="87"/>
      <c r="D3" s="88"/>
    </row>
    <row r="4" spans="1:4" x14ac:dyDescent="0.2">
      <c r="A4" s="89" t="s">
        <v>3</v>
      </c>
      <c r="B4" s="86" t="s">
        <v>14</v>
      </c>
      <c r="C4" s="97" t="s">
        <v>20</v>
      </c>
      <c r="D4" s="92" t="s">
        <v>910</v>
      </c>
    </row>
    <row r="5" spans="1:4" x14ac:dyDescent="0.2">
      <c r="A5" s="86" t="s">
        <v>11</v>
      </c>
      <c r="B5" s="114">
        <v>24523.02770370369</v>
      </c>
      <c r="C5" s="115">
        <v>26328.602499999994</v>
      </c>
      <c r="D5" s="116">
        <v>24966.856145251386</v>
      </c>
    </row>
    <row r="6" spans="1:4" x14ac:dyDescent="0.2">
      <c r="A6" s="90" t="s">
        <v>18</v>
      </c>
      <c r="B6" s="117">
        <v>30497.576999999997</v>
      </c>
      <c r="C6" s="118">
        <v>35553.676874999997</v>
      </c>
      <c r="D6" s="119">
        <v>32744.732500000002</v>
      </c>
    </row>
    <row r="7" spans="1:4" x14ac:dyDescent="0.2">
      <c r="A7" s="90" t="s">
        <v>24</v>
      </c>
      <c r="B7" s="117">
        <v>43826.54615384616</v>
      </c>
      <c r="C7" s="118">
        <v>52817.322962962964</v>
      </c>
      <c r="D7" s="119">
        <v>49895.320500000002</v>
      </c>
    </row>
    <row r="8" spans="1:4" x14ac:dyDescent="0.2">
      <c r="A8" s="90" t="s">
        <v>132</v>
      </c>
      <c r="B8" s="117">
        <v>86523.829166666677</v>
      </c>
      <c r="C8" s="118">
        <v>92942.031111111108</v>
      </c>
      <c r="D8" s="119">
        <v>90374.750333333359</v>
      </c>
    </row>
    <row r="9" spans="1:4" x14ac:dyDescent="0.2">
      <c r="A9" s="91" t="s">
        <v>910</v>
      </c>
      <c r="B9" s="120">
        <v>30714.396277777767</v>
      </c>
      <c r="C9" s="121">
        <v>45965.158285714278</v>
      </c>
      <c r="D9" s="122">
        <v>36333.098070175438</v>
      </c>
    </row>
  </sheetData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D27" sqref="D27"/>
    </sheetView>
  </sheetViews>
  <sheetFormatPr baseColWidth="10" defaultRowHeight="12.75" x14ac:dyDescent="0.2"/>
  <cols>
    <col min="1" max="1" width="14.85546875" bestFit="1" customWidth="1"/>
    <col min="2" max="5" width="15.28515625" bestFit="1" customWidth="1"/>
    <col min="6" max="6" width="11.5703125" bestFit="1" customWidth="1"/>
  </cols>
  <sheetData>
    <row r="1" spans="1:6" x14ac:dyDescent="0.2">
      <c r="A1" s="104" t="s">
        <v>7</v>
      </c>
      <c r="B1" s="93" t="s">
        <v>916</v>
      </c>
    </row>
    <row r="3" spans="1:6" x14ac:dyDescent="0.2">
      <c r="A3" s="89" t="s">
        <v>914</v>
      </c>
      <c r="B3" s="89" t="s">
        <v>3</v>
      </c>
      <c r="C3" s="87"/>
      <c r="D3" s="87"/>
      <c r="E3" s="87"/>
      <c r="F3" s="88"/>
    </row>
    <row r="4" spans="1:6" x14ac:dyDescent="0.2">
      <c r="A4" s="89" t="s">
        <v>6</v>
      </c>
      <c r="B4" s="86" t="s">
        <v>11</v>
      </c>
      <c r="C4" s="97" t="s">
        <v>18</v>
      </c>
      <c r="D4" s="97" t="s">
        <v>24</v>
      </c>
      <c r="E4" s="97" t="s">
        <v>132</v>
      </c>
      <c r="F4" s="92" t="s">
        <v>910</v>
      </c>
    </row>
    <row r="5" spans="1:6" x14ac:dyDescent="0.2">
      <c r="A5" s="86" t="s">
        <v>920</v>
      </c>
      <c r="B5" s="100">
        <v>12</v>
      </c>
      <c r="C5" s="101"/>
      <c r="D5" s="101"/>
      <c r="E5" s="101"/>
      <c r="F5" s="94">
        <v>12</v>
      </c>
    </row>
    <row r="6" spans="1:6" x14ac:dyDescent="0.2">
      <c r="A6" s="90" t="s">
        <v>921</v>
      </c>
      <c r="B6" s="102">
        <v>83</v>
      </c>
      <c r="C6" s="103"/>
      <c r="D6" s="103"/>
      <c r="E6" s="103"/>
      <c r="F6" s="95">
        <v>83</v>
      </c>
    </row>
    <row r="7" spans="1:6" x14ac:dyDescent="0.2">
      <c r="A7" s="90" t="s">
        <v>922</v>
      </c>
      <c r="B7" s="102">
        <v>71</v>
      </c>
      <c r="C7" s="103">
        <v>9</v>
      </c>
      <c r="D7" s="103"/>
      <c r="E7" s="103"/>
      <c r="F7" s="95">
        <v>80</v>
      </c>
    </row>
    <row r="8" spans="1:6" x14ac:dyDescent="0.2">
      <c r="A8" s="90" t="s">
        <v>923</v>
      </c>
      <c r="B8" s="102">
        <v>13</v>
      </c>
      <c r="C8" s="103">
        <v>16</v>
      </c>
      <c r="D8" s="103">
        <v>1</v>
      </c>
      <c r="E8" s="103"/>
      <c r="F8" s="95">
        <v>30</v>
      </c>
    </row>
    <row r="9" spans="1:6" x14ac:dyDescent="0.2">
      <c r="A9" s="90" t="s">
        <v>924</v>
      </c>
      <c r="B9" s="102"/>
      <c r="C9" s="103">
        <v>10</v>
      </c>
      <c r="D9" s="103">
        <v>3</v>
      </c>
      <c r="E9" s="103"/>
      <c r="F9" s="95">
        <v>13</v>
      </c>
    </row>
    <row r="10" spans="1:6" x14ac:dyDescent="0.2">
      <c r="A10" s="90" t="s">
        <v>925</v>
      </c>
      <c r="B10" s="102"/>
      <c r="C10" s="103">
        <v>1</v>
      </c>
      <c r="D10" s="103">
        <v>6</v>
      </c>
      <c r="E10" s="103"/>
      <c r="F10" s="95">
        <v>7</v>
      </c>
    </row>
    <row r="11" spans="1:6" x14ac:dyDescent="0.2">
      <c r="A11" s="90" t="s">
        <v>926</v>
      </c>
      <c r="B11" s="102"/>
      <c r="C11" s="103"/>
      <c r="D11" s="103">
        <v>10</v>
      </c>
      <c r="E11" s="103"/>
      <c r="F11" s="95">
        <v>10</v>
      </c>
    </row>
    <row r="12" spans="1:6" x14ac:dyDescent="0.2">
      <c r="A12" s="90" t="s">
        <v>927</v>
      </c>
      <c r="B12" s="102"/>
      <c r="C12" s="103"/>
      <c r="D12" s="103">
        <v>8</v>
      </c>
      <c r="E12" s="103">
        <v>1</v>
      </c>
      <c r="F12" s="95">
        <v>9</v>
      </c>
    </row>
    <row r="13" spans="1:6" x14ac:dyDescent="0.2">
      <c r="A13" s="90" t="s">
        <v>928</v>
      </c>
      <c r="B13" s="102"/>
      <c r="C13" s="103"/>
      <c r="D13" s="103">
        <v>10</v>
      </c>
      <c r="E13" s="103"/>
      <c r="F13" s="95">
        <v>10</v>
      </c>
    </row>
    <row r="14" spans="1:6" x14ac:dyDescent="0.2">
      <c r="A14" s="90" t="s">
        <v>929</v>
      </c>
      <c r="B14" s="102"/>
      <c r="C14" s="103"/>
      <c r="D14" s="103">
        <v>2</v>
      </c>
      <c r="E14" s="103"/>
      <c r="F14" s="95">
        <v>2</v>
      </c>
    </row>
    <row r="15" spans="1:6" x14ac:dyDescent="0.2">
      <c r="A15" s="90" t="s">
        <v>935</v>
      </c>
      <c r="B15" s="102"/>
      <c r="C15" s="103"/>
      <c r="D15" s="103"/>
      <c r="E15" s="103"/>
      <c r="F15" s="95"/>
    </row>
    <row r="16" spans="1:6" x14ac:dyDescent="0.2">
      <c r="A16" s="90" t="s">
        <v>930</v>
      </c>
      <c r="B16" s="102"/>
      <c r="C16" s="103"/>
      <c r="D16" s="103"/>
      <c r="E16" s="103">
        <v>3</v>
      </c>
      <c r="F16" s="95">
        <v>3</v>
      </c>
    </row>
    <row r="17" spans="1:6" x14ac:dyDescent="0.2">
      <c r="A17" s="90" t="s">
        <v>931</v>
      </c>
      <c r="B17" s="102"/>
      <c r="C17" s="103"/>
      <c r="D17" s="103"/>
      <c r="E17" s="103">
        <v>6</v>
      </c>
      <c r="F17" s="95">
        <v>6</v>
      </c>
    </row>
    <row r="18" spans="1:6" x14ac:dyDescent="0.2">
      <c r="A18" s="90" t="s">
        <v>932</v>
      </c>
      <c r="B18" s="102"/>
      <c r="C18" s="103"/>
      <c r="D18" s="103"/>
      <c r="E18" s="103">
        <v>3</v>
      </c>
      <c r="F18" s="95">
        <v>3</v>
      </c>
    </row>
    <row r="19" spans="1:6" x14ac:dyDescent="0.2">
      <c r="A19" s="90" t="s">
        <v>933</v>
      </c>
      <c r="B19" s="102"/>
      <c r="C19" s="103"/>
      <c r="D19" s="103"/>
      <c r="E19" s="103">
        <v>5</v>
      </c>
      <c r="F19" s="95">
        <v>5</v>
      </c>
    </row>
    <row r="20" spans="1:6" x14ac:dyDescent="0.2">
      <c r="A20" s="90" t="s">
        <v>934</v>
      </c>
      <c r="B20" s="102"/>
      <c r="C20" s="103"/>
      <c r="D20" s="103"/>
      <c r="E20" s="103">
        <v>12</v>
      </c>
      <c r="F20" s="95">
        <v>12</v>
      </c>
    </row>
    <row r="21" spans="1:6" x14ac:dyDescent="0.2">
      <c r="A21" s="91" t="s">
        <v>910</v>
      </c>
      <c r="B21" s="98">
        <v>179</v>
      </c>
      <c r="C21" s="99">
        <v>36</v>
      </c>
      <c r="D21" s="99">
        <v>40</v>
      </c>
      <c r="E21" s="99">
        <v>30</v>
      </c>
      <c r="F21" s="96">
        <v>285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5"/>
  <sheetViews>
    <sheetView workbookViewId="0">
      <selection activeCell="F34" sqref="F34"/>
    </sheetView>
  </sheetViews>
  <sheetFormatPr baseColWidth="10" defaultRowHeight="12.75" x14ac:dyDescent="0.2"/>
  <cols>
    <col min="1" max="1" width="14.85546875" bestFit="1" customWidth="1"/>
    <col min="2" max="2" width="7.28515625" bestFit="1" customWidth="1"/>
    <col min="3" max="3" width="10.85546875" customWidth="1"/>
    <col min="4" max="4" width="11.5703125" bestFit="1" customWidth="1"/>
  </cols>
  <sheetData>
    <row r="3" spans="1:4" x14ac:dyDescent="0.2">
      <c r="A3" s="89" t="s">
        <v>914</v>
      </c>
      <c r="B3" s="89" t="s">
        <v>7</v>
      </c>
      <c r="C3" s="87"/>
      <c r="D3" s="88"/>
    </row>
    <row r="4" spans="1:4" x14ac:dyDescent="0.2">
      <c r="A4" s="89" t="s">
        <v>838</v>
      </c>
      <c r="B4" s="86" t="s">
        <v>14</v>
      </c>
      <c r="C4" s="97" t="s">
        <v>20</v>
      </c>
      <c r="D4" s="92" t="s">
        <v>910</v>
      </c>
    </row>
    <row r="5" spans="1:4" x14ac:dyDescent="0.2">
      <c r="A5" s="86" t="s">
        <v>938</v>
      </c>
      <c r="B5" s="100">
        <v>1</v>
      </c>
      <c r="C5" s="101">
        <v>1</v>
      </c>
      <c r="D5" s="94">
        <v>2</v>
      </c>
    </row>
    <row r="6" spans="1:4" x14ac:dyDescent="0.2">
      <c r="A6" s="90" t="s">
        <v>939</v>
      </c>
      <c r="B6" s="102">
        <v>12</v>
      </c>
      <c r="C6" s="103">
        <v>11</v>
      </c>
      <c r="D6" s="95">
        <v>23</v>
      </c>
    </row>
    <row r="7" spans="1:4" x14ac:dyDescent="0.2">
      <c r="A7" s="90" t="s">
        <v>940</v>
      </c>
      <c r="B7" s="102">
        <v>33</v>
      </c>
      <c r="C7" s="103">
        <v>18</v>
      </c>
      <c r="D7" s="95">
        <v>51</v>
      </c>
    </row>
    <row r="8" spans="1:4" x14ac:dyDescent="0.2">
      <c r="A8" s="90" t="s">
        <v>941</v>
      </c>
      <c r="B8" s="102">
        <v>11</v>
      </c>
      <c r="C8" s="103">
        <v>9</v>
      </c>
      <c r="D8" s="95">
        <v>20</v>
      </c>
    </row>
    <row r="9" spans="1:4" x14ac:dyDescent="0.2">
      <c r="A9" s="90" t="s">
        <v>942</v>
      </c>
      <c r="B9" s="102">
        <v>12</v>
      </c>
      <c r="C9" s="103">
        <v>5</v>
      </c>
      <c r="D9" s="95">
        <v>17</v>
      </c>
    </row>
    <row r="10" spans="1:4" x14ac:dyDescent="0.2">
      <c r="A10" s="90" t="s">
        <v>943</v>
      </c>
      <c r="B10" s="102">
        <v>33</v>
      </c>
      <c r="C10" s="103">
        <v>23</v>
      </c>
      <c r="D10" s="95">
        <v>56</v>
      </c>
    </row>
    <row r="11" spans="1:4" x14ac:dyDescent="0.2">
      <c r="A11" s="90" t="s">
        <v>944</v>
      </c>
      <c r="B11" s="102">
        <v>36</v>
      </c>
      <c r="C11" s="103">
        <v>19</v>
      </c>
      <c r="D11" s="95">
        <v>55</v>
      </c>
    </row>
    <row r="12" spans="1:4" x14ac:dyDescent="0.2">
      <c r="A12" s="90" t="s">
        <v>945</v>
      </c>
      <c r="B12" s="102">
        <v>24</v>
      </c>
      <c r="C12" s="103">
        <v>11</v>
      </c>
      <c r="D12" s="95">
        <v>35</v>
      </c>
    </row>
    <row r="13" spans="1:4" x14ac:dyDescent="0.2">
      <c r="A13" s="90" t="s">
        <v>946</v>
      </c>
      <c r="B13" s="102">
        <v>15</v>
      </c>
      <c r="C13" s="103">
        <v>8</v>
      </c>
      <c r="D13" s="95">
        <v>23</v>
      </c>
    </row>
    <row r="14" spans="1:4" x14ac:dyDescent="0.2">
      <c r="A14" s="90" t="s">
        <v>947</v>
      </c>
      <c r="B14" s="102">
        <v>3</v>
      </c>
      <c r="C14" s="103"/>
      <c r="D14" s="95">
        <v>3</v>
      </c>
    </row>
    <row r="15" spans="1:4" x14ac:dyDescent="0.2">
      <c r="A15" s="91" t="s">
        <v>910</v>
      </c>
      <c r="B15" s="98">
        <v>180</v>
      </c>
      <c r="C15" s="99">
        <v>105</v>
      </c>
      <c r="D15" s="96">
        <v>285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sqref="A1:O9"/>
    </sheetView>
  </sheetViews>
  <sheetFormatPr baseColWidth="10" defaultRowHeight="12.75" x14ac:dyDescent="0.2"/>
  <cols>
    <col min="1" max="1" width="11.7109375" bestFit="1" customWidth="1"/>
    <col min="2" max="2" width="12.5703125" bestFit="1" customWidth="1"/>
    <col min="3" max="3" width="10.42578125" bestFit="1" customWidth="1"/>
    <col min="4" max="4" width="15.28515625" bestFit="1" customWidth="1"/>
    <col min="5" max="5" width="5.28515625" bestFit="1" customWidth="1"/>
    <col min="6" max="6" width="9" bestFit="1" customWidth="1"/>
    <col min="7" max="7" width="5" bestFit="1" customWidth="1"/>
    <col min="8" max="8" width="10" bestFit="1" customWidth="1"/>
    <col min="9" max="9" width="7.140625" bestFit="1" customWidth="1"/>
    <col min="10" max="10" width="18.42578125" bestFit="1" customWidth="1"/>
    <col min="11" max="11" width="4.85546875" bestFit="1" customWidth="1"/>
    <col min="12" max="12" width="12.5703125" bestFit="1" customWidth="1"/>
    <col min="13" max="13" width="12.85546875" bestFit="1" customWidth="1"/>
    <col min="14" max="15" width="17.7109375" bestFit="1" customWidth="1"/>
  </cols>
  <sheetData>
    <row r="1" spans="1:15" ht="13.5" thickBot="1" x14ac:dyDescent="0.25">
      <c r="A1" s="125" t="s">
        <v>836</v>
      </c>
      <c r="B1" s="125" t="s">
        <v>0</v>
      </c>
      <c r="C1" s="125" t="s">
        <v>1</v>
      </c>
      <c r="D1" s="125" t="s">
        <v>3</v>
      </c>
      <c r="E1" s="125" t="s">
        <v>4</v>
      </c>
      <c r="F1" s="125" t="s">
        <v>5</v>
      </c>
      <c r="G1" s="125" t="s">
        <v>2</v>
      </c>
      <c r="H1" s="125" t="s">
        <v>6</v>
      </c>
      <c r="I1" s="125" t="s">
        <v>7</v>
      </c>
      <c r="J1" s="125" t="s">
        <v>8</v>
      </c>
      <c r="K1" s="125" t="s">
        <v>838</v>
      </c>
      <c r="L1" s="125" t="s">
        <v>886</v>
      </c>
      <c r="M1" s="125" t="s">
        <v>871</v>
      </c>
      <c r="N1" s="125" t="s">
        <v>870</v>
      </c>
      <c r="O1" s="125" t="s">
        <v>891</v>
      </c>
    </row>
    <row r="2" spans="1:15" x14ac:dyDescent="0.2">
      <c r="A2" s="126" t="s">
        <v>890</v>
      </c>
      <c r="B2" s="126" t="s">
        <v>747</v>
      </c>
      <c r="C2" s="126" t="s">
        <v>748</v>
      </c>
      <c r="D2" s="126" t="s">
        <v>132</v>
      </c>
      <c r="E2" s="126" t="s">
        <v>12</v>
      </c>
      <c r="F2" s="126" t="s">
        <v>749</v>
      </c>
      <c r="G2" s="126">
        <v>3098</v>
      </c>
      <c r="H2" s="126">
        <v>125615.91</v>
      </c>
      <c r="I2" s="126" t="s">
        <v>20</v>
      </c>
      <c r="J2" s="127">
        <v>21112</v>
      </c>
      <c r="K2" s="126">
        <v>54</v>
      </c>
      <c r="L2" s="126"/>
      <c r="M2" s="126"/>
      <c r="N2" s="126"/>
      <c r="O2" s="126"/>
    </row>
    <row r="3" spans="1:15" x14ac:dyDescent="0.2">
      <c r="A3" s="126" t="s">
        <v>737</v>
      </c>
      <c r="B3" s="126" t="s">
        <v>735</v>
      </c>
      <c r="C3" s="126" t="s">
        <v>736</v>
      </c>
      <c r="D3" s="126" t="s">
        <v>132</v>
      </c>
      <c r="E3" s="126" t="s">
        <v>29</v>
      </c>
      <c r="F3" s="126" t="s">
        <v>208</v>
      </c>
      <c r="G3" s="126">
        <v>3110</v>
      </c>
      <c r="H3" s="126">
        <v>108277.95</v>
      </c>
      <c r="I3" s="126" t="s">
        <v>20</v>
      </c>
      <c r="J3" s="127">
        <v>21298</v>
      </c>
      <c r="K3" s="126">
        <v>53</v>
      </c>
      <c r="L3" s="126"/>
      <c r="M3" s="126"/>
      <c r="N3" s="126"/>
      <c r="O3" s="126"/>
    </row>
    <row r="4" spans="1:15" x14ac:dyDescent="0.2">
      <c r="A4" s="126" t="s">
        <v>752</v>
      </c>
      <c r="B4" s="126" t="s">
        <v>750</v>
      </c>
      <c r="C4" s="126" t="s">
        <v>751</v>
      </c>
      <c r="D4" s="126" t="s">
        <v>132</v>
      </c>
      <c r="E4" s="126" t="s">
        <v>12</v>
      </c>
      <c r="F4" s="126" t="s">
        <v>220</v>
      </c>
      <c r="G4" s="126">
        <v>3135</v>
      </c>
      <c r="H4" s="126">
        <v>98292.26</v>
      </c>
      <c r="I4" s="126" t="s">
        <v>14</v>
      </c>
      <c r="J4" s="127">
        <v>20958</v>
      </c>
      <c r="K4" s="126">
        <v>54</v>
      </c>
      <c r="L4" s="126"/>
      <c r="M4" s="126"/>
      <c r="N4" s="126"/>
      <c r="O4" s="126"/>
    </row>
    <row r="5" spans="1:15" x14ac:dyDescent="0.2">
      <c r="A5" s="126" t="s">
        <v>694</v>
      </c>
      <c r="B5" s="126" t="s">
        <v>692</v>
      </c>
      <c r="C5" s="126" t="s">
        <v>693</v>
      </c>
      <c r="D5" s="126" t="s">
        <v>132</v>
      </c>
      <c r="E5" s="126" t="s">
        <v>29</v>
      </c>
      <c r="F5" s="126" t="s">
        <v>163</v>
      </c>
      <c r="G5" s="126">
        <v>3247</v>
      </c>
      <c r="H5" s="126">
        <v>98714.12</v>
      </c>
      <c r="I5" s="126" t="s">
        <v>14</v>
      </c>
      <c r="J5" s="127">
        <v>21393</v>
      </c>
      <c r="K5" s="126">
        <v>53</v>
      </c>
      <c r="L5" s="126"/>
      <c r="M5" s="126"/>
      <c r="N5" s="126"/>
      <c r="O5" s="126"/>
    </row>
    <row r="6" spans="1:15" x14ac:dyDescent="0.2">
      <c r="A6" s="126" t="s">
        <v>569</v>
      </c>
      <c r="B6" s="126" t="s">
        <v>376</v>
      </c>
      <c r="C6" s="126" t="s">
        <v>568</v>
      </c>
      <c r="D6" s="126" t="s">
        <v>132</v>
      </c>
      <c r="E6" s="126" t="s">
        <v>192</v>
      </c>
      <c r="F6" s="126" t="s">
        <v>570</v>
      </c>
      <c r="G6" s="126">
        <v>3181</v>
      </c>
      <c r="H6" s="126">
        <v>110105.06</v>
      </c>
      <c r="I6" s="126" t="s">
        <v>20</v>
      </c>
      <c r="J6" s="127">
        <v>22482</v>
      </c>
      <c r="K6" s="126">
        <v>50</v>
      </c>
      <c r="L6" s="126"/>
      <c r="M6" s="126"/>
      <c r="N6" s="126"/>
      <c r="O6" s="126"/>
    </row>
    <row r="7" spans="1:15" x14ac:dyDescent="0.2">
      <c r="A7" s="126" t="s">
        <v>745</v>
      </c>
      <c r="B7" s="126" t="s">
        <v>352</v>
      </c>
      <c r="C7" s="126" t="s">
        <v>353</v>
      </c>
      <c r="D7" s="126" t="s">
        <v>132</v>
      </c>
      <c r="E7" s="126" t="s">
        <v>12</v>
      </c>
      <c r="F7" s="126" t="s">
        <v>746</v>
      </c>
      <c r="G7" s="126">
        <v>3984</v>
      </c>
      <c r="H7" s="126">
        <v>91608.38</v>
      </c>
      <c r="I7" s="126" t="s">
        <v>14</v>
      </c>
      <c r="J7" s="127">
        <v>21124</v>
      </c>
      <c r="K7" s="126">
        <v>54</v>
      </c>
      <c r="L7" s="126"/>
      <c r="M7" s="126"/>
      <c r="N7" s="126"/>
      <c r="O7" s="126"/>
    </row>
    <row r="8" spans="1:15" x14ac:dyDescent="0.2">
      <c r="A8" s="126" t="s">
        <v>621</v>
      </c>
      <c r="B8" s="126" t="s">
        <v>317</v>
      </c>
      <c r="C8" s="126" t="s">
        <v>620</v>
      </c>
      <c r="D8" s="126" t="s">
        <v>132</v>
      </c>
      <c r="E8" s="126" t="s">
        <v>29</v>
      </c>
      <c r="F8" s="126" t="s">
        <v>622</v>
      </c>
      <c r="G8" s="126">
        <v>3629</v>
      </c>
      <c r="H8" s="126">
        <v>98847.93</v>
      </c>
      <c r="I8" s="126" t="s">
        <v>20</v>
      </c>
      <c r="J8" s="127">
        <v>21929</v>
      </c>
      <c r="K8" s="126">
        <v>51</v>
      </c>
      <c r="L8" s="126"/>
      <c r="M8" s="126"/>
      <c r="N8" s="126"/>
      <c r="O8" s="126"/>
    </row>
    <row r="9" spans="1:15" ht="13.5" thickBot="1" x14ac:dyDescent="0.25">
      <c r="A9" s="123" t="s">
        <v>783</v>
      </c>
      <c r="B9" s="123" t="s">
        <v>782</v>
      </c>
      <c r="C9" s="123" t="s">
        <v>334</v>
      </c>
      <c r="D9" s="123" t="s">
        <v>132</v>
      </c>
      <c r="E9" s="123" t="s">
        <v>12</v>
      </c>
      <c r="F9" s="123" t="s">
        <v>59</v>
      </c>
      <c r="G9" s="123">
        <v>3946</v>
      </c>
      <c r="H9" s="123">
        <v>129398.76</v>
      </c>
      <c r="I9" s="123" t="s">
        <v>20</v>
      </c>
      <c r="J9" s="124">
        <v>20837</v>
      </c>
      <c r="K9" s="123">
        <v>54</v>
      </c>
      <c r="L9" s="123"/>
      <c r="M9" s="123"/>
      <c r="N9" s="123"/>
      <c r="O9" s="12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I21" sqref="I21"/>
    </sheetView>
  </sheetViews>
  <sheetFormatPr baseColWidth="10" defaultRowHeight="12.75" x14ac:dyDescent="0.2"/>
  <cols>
    <col min="1" max="1" width="14.85546875" bestFit="1" customWidth="1"/>
    <col min="2" max="11" width="9.42578125" bestFit="1" customWidth="1"/>
    <col min="12" max="12" width="11.5703125" bestFit="1" customWidth="1"/>
  </cols>
  <sheetData>
    <row r="1" spans="1:12" x14ac:dyDescent="0.2">
      <c r="A1" s="104" t="s">
        <v>7</v>
      </c>
      <c r="B1" s="93" t="s">
        <v>916</v>
      </c>
    </row>
    <row r="2" spans="1:12" x14ac:dyDescent="0.2">
      <c r="A2" s="104" t="s">
        <v>3</v>
      </c>
      <c r="B2" s="93" t="s">
        <v>948</v>
      </c>
    </row>
    <row r="4" spans="1:12" x14ac:dyDescent="0.2">
      <c r="A4" s="89" t="s">
        <v>914</v>
      </c>
      <c r="B4" s="89" t="s">
        <v>838</v>
      </c>
      <c r="C4" s="87"/>
      <c r="D4" s="87"/>
      <c r="E4" s="87"/>
      <c r="F4" s="87"/>
      <c r="G4" s="87"/>
      <c r="H4" s="87"/>
      <c r="I4" s="87"/>
      <c r="J4" s="87"/>
      <c r="K4" s="87"/>
      <c r="L4" s="88"/>
    </row>
    <row r="5" spans="1:12" x14ac:dyDescent="0.2">
      <c r="A5" s="89" t="s">
        <v>6</v>
      </c>
      <c r="B5" s="86" t="s">
        <v>938</v>
      </c>
      <c r="C5" s="97" t="s">
        <v>939</v>
      </c>
      <c r="D5" s="97" t="s">
        <v>940</v>
      </c>
      <c r="E5" s="97" t="s">
        <v>941</v>
      </c>
      <c r="F5" s="97" t="s">
        <v>942</v>
      </c>
      <c r="G5" s="97" t="s">
        <v>943</v>
      </c>
      <c r="H5" s="97" t="s">
        <v>944</v>
      </c>
      <c r="I5" s="97" t="s">
        <v>945</v>
      </c>
      <c r="J5" s="97" t="s">
        <v>946</v>
      </c>
      <c r="K5" s="97" t="s">
        <v>947</v>
      </c>
      <c r="L5" s="92" t="s">
        <v>910</v>
      </c>
    </row>
    <row r="6" spans="1:12" x14ac:dyDescent="0.2">
      <c r="A6" s="86" t="s">
        <v>920</v>
      </c>
      <c r="B6" s="100"/>
      <c r="C6" s="101"/>
      <c r="D6" s="101"/>
      <c r="E6" s="101"/>
      <c r="F6" s="101"/>
      <c r="G6" s="101"/>
      <c r="H6" s="101"/>
      <c r="I6" s="101"/>
      <c r="J6" s="101"/>
      <c r="K6" s="101"/>
      <c r="L6" s="94"/>
    </row>
    <row r="7" spans="1:12" x14ac:dyDescent="0.2">
      <c r="A7" s="90" t="s">
        <v>921</v>
      </c>
      <c r="B7" s="102"/>
      <c r="C7" s="103"/>
      <c r="D7" s="103"/>
      <c r="E7" s="103"/>
      <c r="F7" s="103"/>
      <c r="G7" s="103"/>
      <c r="H7" s="103"/>
      <c r="I7" s="103"/>
      <c r="J7" s="103"/>
      <c r="K7" s="103"/>
      <c r="L7" s="95"/>
    </row>
    <row r="8" spans="1:12" x14ac:dyDescent="0.2">
      <c r="A8" s="90" t="s">
        <v>922</v>
      </c>
      <c r="B8" s="102"/>
      <c r="C8" s="103"/>
      <c r="D8" s="103"/>
      <c r="E8" s="103"/>
      <c r="F8" s="103"/>
      <c r="G8" s="103"/>
      <c r="H8" s="103"/>
      <c r="I8" s="103"/>
      <c r="J8" s="103"/>
      <c r="K8" s="103"/>
      <c r="L8" s="95"/>
    </row>
    <row r="9" spans="1:12" x14ac:dyDescent="0.2">
      <c r="A9" s="90" t="s">
        <v>923</v>
      </c>
      <c r="B9" s="102"/>
      <c r="C9" s="103"/>
      <c r="D9" s="103"/>
      <c r="E9" s="103"/>
      <c r="F9" s="103"/>
      <c r="G9" s="103">
        <v>1</v>
      </c>
      <c r="H9" s="103"/>
      <c r="I9" s="103"/>
      <c r="J9" s="103"/>
      <c r="K9" s="103"/>
      <c r="L9" s="95">
        <v>1</v>
      </c>
    </row>
    <row r="10" spans="1:12" x14ac:dyDescent="0.2">
      <c r="A10" s="90" t="s">
        <v>924</v>
      </c>
      <c r="B10" s="102"/>
      <c r="C10" s="103"/>
      <c r="D10" s="103">
        <v>2</v>
      </c>
      <c r="E10" s="103"/>
      <c r="F10" s="103"/>
      <c r="G10" s="103">
        <v>1</v>
      </c>
      <c r="H10" s="103"/>
      <c r="I10" s="103"/>
      <c r="J10" s="103"/>
      <c r="K10" s="103"/>
      <c r="L10" s="95">
        <v>3</v>
      </c>
    </row>
    <row r="11" spans="1:12" x14ac:dyDescent="0.2">
      <c r="A11" s="90" t="s">
        <v>925</v>
      </c>
      <c r="B11" s="102"/>
      <c r="C11" s="103"/>
      <c r="D11" s="103"/>
      <c r="E11" s="103">
        <v>2</v>
      </c>
      <c r="F11" s="103"/>
      <c r="G11" s="103">
        <v>1</v>
      </c>
      <c r="H11" s="103">
        <v>1</v>
      </c>
      <c r="I11" s="103"/>
      <c r="J11" s="103">
        <v>2</v>
      </c>
      <c r="K11" s="103"/>
      <c r="L11" s="95">
        <v>6</v>
      </c>
    </row>
    <row r="12" spans="1:12" x14ac:dyDescent="0.2">
      <c r="A12" s="90" t="s">
        <v>926</v>
      </c>
      <c r="B12" s="102"/>
      <c r="C12" s="103"/>
      <c r="D12" s="103">
        <v>4</v>
      </c>
      <c r="E12" s="103">
        <v>1</v>
      </c>
      <c r="F12" s="103">
        <v>1</v>
      </c>
      <c r="G12" s="103">
        <v>3</v>
      </c>
      <c r="H12" s="103"/>
      <c r="I12" s="103"/>
      <c r="J12" s="103">
        <v>1</v>
      </c>
      <c r="K12" s="103"/>
      <c r="L12" s="95">
        <v>10</v>
      </c>
    </row>
    <row r="13" spans="1:12" x14ac:dyDescent="0.2">
      <c r="A13" s="90" t="s">
        <v>927</v>
      </c>
      <c r="B13" s="102"/>
      <c r="C13" s="103">
        <v>1</v>
      </c>
      <c r="D13" s="103">
        <v>1</v>
      </c>
      <c r="E13" s="103">
        <v>1</v>
      </c>
      <c r="F13" s="103">
        <v>1</v>
      </c>
      <c r="G13" s="103">
        <v>3</v>
      </c>
      <c r="H13" s="103">
        <v>2</v>
      </c>
      <c r="I13" s="103"/>
      <c r="J13" s="103"/>
      <c r="K13" s="103"/>
      <c r="L13" s="95">
        <v>9</v>
      </c>
    </row>
    <row r="14" spans="1:12" x14ac:dyDescent="0.2">
      <c r="A14" s="90" t="s">
        <v>928</v>
      </c>
      <c r="B14" s="102"/>
      <c r="C14" s="103"/>
      <c r="D14" s="103">
        <v>1</v>
      </c>
      <c r="E14" s="103"/>
      <c r="F14" s="103"/>
      <c r="G14" s="103">
        <v>4</v>
      </c>
      <c r="H14" s="103">
        <v>2</v>
      </c>
      <c r="I14" s="103">
        <v>2</v>
      </c>
      <c r="J14" s="103">
        <v>1</v>
      </c>
      <c r="K14" s="103"/>
      <c r="L14" s="95">
        <v>10</v>
      </c>
    </row>
    <row r="15" spans="1:12" x14ac:dyDescent="0.2">
      <c r="A15" s="90" t="s">
        <v>929</v>
      </c>
      <c r="B15" s="102"/>
      <c r="C15" s="103"/>
      <c r="D15" s="103">
        <v>1</v>
      </c>
      <c r="E15" s="103"/>
      <c r="F15" s="103"/>
      <c r="G15" s="103"/>
      <c r="H15" s="103">
        <v>1</v>
      </c>
      <c r="I15" s="103"/>
      <c r="J15" s="103"/>
      <c r="K15" s="103"/>
      <c r="L15" s="95">
        <v>2</v>
      </c>
    </row>
    <row r="16" spans="1:12" x14ac:dyDescent="0.2">
      <c r="A16" s="90" t="s">
        <v>935</v>
      </c>
      <c r="B16" s="102"/>
      <c r="C16" s="103"/>
      <c r="D16" s="103"/>
      <c r="E16" s="103"/>
      <c r="F16" s="103"/>
      <c r="G16" s="103"/>
      <c r="H16" s="103"/>
      <c r="I16" s="103"/>
      <c r="J16" s="103"/>
      <c r="K16" s="103"/>
      <c r="L16" s="95"/>
    </row>
    <row r="17" spans="1:12" x14ac:dyDescent="0.2">
      <c r="A17" s="90" t="s">
        <v>930</v>
      </c>
      <c r="B17" s="102"/>
      <c r="C17" s="103"/>
      <c r="D17" s="103">
        <v>1</v>
      </c>
      <c r="E17" s="103">
        <v>1</v>
      </c>
      <c r="F17" s="103"/>
      <c r="G17" s="103">
        <v>1</v>
      </c>
      <c r="H17" s="103"/>
      <c r="I17" s="103"/>
      <c r="J17" s="103"/>
      <c r="K17" s="103"/>
      <c r="L17" s="95">
        <v>3</v>
      </c>
    </row>
    <row r="18" spans="1:12" x14ac:dyDescent="0.2">
      <c r="A18" s="90" t="s">
        <v>931</v>
      </c>
      <c r="B18" s="102"/>
      <c r="C18" s="103"/>
      <c r="D18" s="103"/>
      <c r="E18" s="103"/>
      <c r="F18" s="103">
        <v>1</v>
      </c>
      <c r="G18" s="103">
        <v>1</v>
      </c>
      <c r="H18" s="103">
        <v>2</v>
      </c>
      <c r="I18" s="103">
        <v>2</v>
      </c>
      <c r="J18" s="103"/>
      <c r="K18" s="103"/>
      <c r="L18" s="95">
        <v>6</v>
      </c>
    </row>
    <row r="19" spans="1:12" x14ac:dyDescent="0.2">
      <c r="A19" s="90" t="s">
        <v>932</v>
      </c>
      <c r="B19" s="102"/>
      <c r="C19" s="103"/>
      <c r="D19" s="103"/>
      <c r="E19" s="103"/>
      <c r="F19" s="103"/>
      <c r="G19" s="103">
        <v>1</v>
      </c>
      <c r="H19" s="103">
        <v>2</v>
      </c>
      <c r="I19" s="103"/>
      <c r="J19" s="103"/>
      <c r="K19" s="103"/>
      <c r="L19" s="95">
        <v>3</v>
      </c>
    </row>
    <row r="20" spans="1:12" x14ac:dyDescent="0.2">
      <c r="A20" s="90" t="s">
        <v>933</v>
      </c>
      <c r="B20" s="102"/>
      <c r="C20" s="103"/>
      <c r="D20" s="103"/>
      <c r="E20" s="103"/>
      <c r="F20" s="103"/>
      <c r="G20" s="103">
        <v>3</v>
      </c>
      <c r="H20" s="103">
        <v>1</v>
      </c>
      <c r="I20" s="103">
        <v>1</v>
      </c>
      <c r="J20" s="103"/>
      <c r="K20" s="103"/>
      <c r="L20" s="95">
        <v>5</v>
      </c>
    </row>
    <row r="21" spans="1:12" x14ac:dyDescent="0.2">
      <c r="A21" s="90" t="s">
        <v>934</v>
      </c>
      <c r="B21" s="102"/>
      <c r="C21" s="103"/>
      <c r="D21" s="103"/>
      <c r="E21" s="103"/>
      <c r="F21" s="103"/>
      <c r="G21" s="103"/>
      <c r="H21" s="103">
        <v>1</v>
      </c>
      <c r="I21" s="103">
        <v>8</v>
      </c>
      <c r="J21" s="103">
        <v>3</v>
      </c>
      <c r="K21" s="103"/>
      <c r="L21" s="95">
        <v>12</v>
      </c>
    </row>
    <row r="22" spans="1:12" x14ac:dyDescent="0.2">
      <c r="A22" s="91" t="s">
        <v>910</v>
      </c>
      <c r="B22" s="98"/>
      <c r="C22" s="99">
        <v>1</v>
      </c>
      <c r="D22" s="99">
        <v>10</v>
      </c>
      <c r="E22" s="99">
        <v>5</v>
      </c>
      <c r="F22" s="99">
        <v>3</v>
      </c>
      <c r="G22" s="99">
        <v>19</v>
      </c>
      <c r="H22" s="99">
        <v>12</v>
      </c>
      <c r="I22" s="99">
        <v>13</v>
      </c>
      <c r="J22" s="99">
        <v>7</v>
      </c>
      <c r="K22" s="99"/>
      <c r="L22" s="96">
        <v>70</v>
      </c>
    </row>
  </sheetData>
  <conditionalFormatting pivot="1" sqref="B6:K21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 enableFormatConditionsCalculation="0">
    <tabColor indexed="12"/>
  </sheetPr>
  <dimension ref="A1:O286"/>
  <sheetViews>
    <sheetView workbookViewId="0">
      <pane xSplit="3" ySplit="1" topLeftCell="I252" activePane="bottomRight" state="frozen"/>
      <selection pane="topRight" activeCell="D1" sqref="D1"/>
      <selection pane="bottomLeft" activeCell="A2" sqref="A2"/>
      <selection pane="bottomRight" activeCell="B255" sqref="B255"/>
    </sheetView>
  </sheetViews>
  <sheetFormatPr baseColWidth="10" defaultRowHeight="12.75" x14ac:dyDescent="0.2"/>
  <cols>
    <col min="1" max="1" width="14.28515625" style="3" customWidth="1"/>
    <col min="2" max="2" width="14.5703125" customWidth="1"/>
    <col min="3" max="3" width="13.42578125" bestFit="1" customWidth="1"/>
    <col min="4" max="4" width="10.5703125" customWidth="1"/>
    <col min="5" max="5" width="10" bestFit="1" customWidth="1"/>
    <col min="6" max="6" width="9" customWidth="1"/>
    <col min="7" max="7" width="6" customWidth="1"/>
    <col min="8" max="8" width="14.42578125" style="1" customWidth="1"/>
    <col min="9" max="9" width="7.140625" bestFit="1" customWidth="1"/>
    <col min="10" max="10" width="12.28515625" style="2" customWidth="1"/>
    <col min="11" max="11" width="6.7109375" customWidth="1"/>
    <col min="12" max="12" width="18.28515625" customWidth="1"/>
    <col min="13" max="13" width="16.140625" customWidth="1"/>
    <col min="14" max="14" width="15.85546875" customWidth="1"/>
    <col min="15" max="15" width="12.28515625" customWidth="1"/>
    <col min="16" max="16" width="4.42578125" customWidth="1"/>
  </cols>
  <sheetData>
    <row r="1" spans="1:15" ht="39" customHeight="1" x14ac:dyDescent="0.2">
      <c r="A1" s="5" t="s">
        <v>836</v>
      </c>
      <c r="B1" s="5" t="s">
        <v>0</v>
      </c>
      <c r="C1" s="5" t="s">
        <v>1</v>
      </c>
      <c r="D1" s="5" t="s">
        <v>3</v>
      </c>
      <c r="E1" s="5" t="s">
        <v>4</v>
      </c>
      <c r="F1" s="5" t="s">
        <v>5</v>
      </c>
      <c r="G1" s="5" t="s">
        <v>2</v>
      </c>
      <c r="H1" s="6" t="s">
        <v>6</v>
      </c>
      <c r="I1" s="5" t="s">
        <v>7</v>
      </c>
      <c r="J1" s="7" t="s">
        <v>8</v>
      </c>
      <c r="K1" s="8" t="s">
        <v>838</v>
      </c>
      <c r="L1" s="21" t="s">
        <v>886</v>
      </c>
      <c r="M1" s="21" t="s">
        <v>871</v>
      </c>
      <c r="N1" s="21" t="s">
        <v>870</v>
      </c>
      <c r="O1" s="21" t="s">
        <v>891</v>
      </c>
    </row>
    <row r="2" spans="1:15" x14ac:dyDescent="0.2">
      <c r="A2" s="3" t="s">
        <v>10</v>
      </c>
      <c r="B2" t="s">
        <v>9</v>
      </c>
      <c r="C2" t="s">
        <v>913</v>
      </c>
      <c r="D2" t="s">
        <v>11</v>
      </c>
      <c r="E2" t="s">
        <v>12</v>
      </c>
      <c r="F2" t="s">
        <v>13</v>
      </c>
      <c r="G2">
        <v>3091</v>
      </c>
      <c r="H2" s="1">
        <v>21433.02</v>
      </c>
      <c r="I2" t="s">
        <v>14</v>
      </c>
      <c r="J2" s="2">
        <v>22582</v>
      </c>
      <c r="K2">
        <f>DATEDIF(J2,"31/12/2011","y")</f>
        <v>50</v>
      </c>
    </row>
    <row r="3" spans="1:15" x14ac:dyDescent="0.2">
      <c r="A3" s="3" t="s">
        <v>17</v>
      </c>
      <c r="B3" t="s">
        <v>15</v>
      </c>
      <c r="C3" t="s">
        <v>16</v>
      </c>
      <c r="D3" t="s">
        <v>18</v>
      </c>
      <c r="E3" t="s">
        <v>12</v>
      </c>
      <c r="F3" t="s">
        <v>19</v>
      </c>
      <c r="G3">
        <v>3186</v>
      </c>
      <c r="H3" s="1">
        <v>33386.42</v>
      </c>
      <c r="I3" t="s">
        <v>20</v>
      </c>
      <c r="J3" s="2">
        <v>30265</v>
      </c>
      <c r="K3">
        <f t="shared" ref="K3:K66" si="0">DATEDIF(J3,"31/12/2011","y")</f>
        <v>29</v>
      </c>
    </row>
    <row r="4" spans="1:15" x14ac:dyDescent="0.2">
      <c r="A4" s="3" t="s">
        <v>23</v>
      </c>
      <c r="B4" t="s">
        <v>21</v>
      </c>
      <c r="C4" t="s">
        <v>22</v>
      </c>
      <c r="D4" t="s">
        <v>24</v>
      </c>
      <c r="E4" t="s">
        <v>12</v>
      </c>
      <c r="F4" t="s">
        <v>25</v>
      </c>
      <c r="G4">
        <v>3056</v>
      </c>
      <c r="H4" s="1">
        <v>56482.43</v>
      </c>
      <c r="I4" t="s">
        <v>20</v>
      </c>
      <c r="J4" s="2">
        <v>26282</v>
      </c>
      <c r="K4">
        <f t="shared" si="0"/>
        <v>40</v>
      </c>
    </row>
    <row r="5" spans="1:15" x14ac:dyDescent="0.2">
      <c r="A5" s="3" t="s">
        <v>28</v>
      </c>
      <c r="B5" t="s">
        <v>26</v>
      </c>
      <c r="C5" t="s">
        <v>27</v>
      </c>
      <c r="D5" t="s">
        <v>11</v>
      </c>
      <c r="E5" t="s">
        <v>29</v>
      </c>
      <c r="F5" t="s">
        <v>30</v>
      </c>
      <c r="G5">
        <v>3033</v>
      </c>
      <c r="H5" s="1">
        <v>23405.53</v>
      </c>
      <c r="I5" t="s">
        <v>14</v>
      </c>
      <c r="J5" s="2">
        <v>30764</v>
      </c>
      <c r="K5">
        <f t="shared" si="0"/>
        <v>27</v>
      </c>
    </row>
    <row r="6" spans="1:15" x14ac:dyDescent="0.2">
      <c r="A6" s="3" t="s">
        <v>33</v>
      </c>
      <c r="B6" t="s">
        <v>31</v>
      </c>
      <c r="C6" t="s">
        <v>32</v>
      </c>
      <c r="D6" t="s">
        <v>11</v>
      </c>
      <c r="E6" t="s">
        <v>12</v>
      </c>
      <c r="F6" t="s">
        <v>34</v>
      </c>
      <c r="G6">
        <v>3408</v>
      </c>
      <c r="H6" s="1">
        <v>23397.3</v>
      </c>
      <c r="I6" t="s">
        <v>20</v>
      </c>
      <c r="J6" s="2">
        <v>29962</v>
      </c>
      <c r="K6">
        <f t="shared" si="0"/>
        <v>29</v>
      </c>
    </row>
    <row r="7" spans="1:15" x14ac:dyDescent="0.2">
      <c r="A7" s="3" t="s">
        <v>37</v>
      </c>
      <c r="B7" t="s">
        <v>35</v>
      </c>
      <c r="C7" t="s">
        <v>36</v>
      </c>
      <c r="D7" t="s">
        <v>11</v>
      </c>
      <c r="E7" t="s">
        <v>29</v>
      </c>
      <c r="F7" t="s">
        <v>38</v>
      </c>
      <c r="G7">
        <v>3132</v>
      </c>
      <c r="H7" s="1">
        <v>30055.19</v>
      </c>
      <c r="I7" t="s">
        <v>20</v>
      </c>
      <c r="J7" s="2">
        <v>20447</v>
      </c>
      <c r="K7">
        <f t="shared" si="0"/>
        <v>56</v>
      </c>
    </row>
    <row r="8" spans="1:15" x14ac:dyDescent="0.2">
      <c r="A8" s="3" t="s">
        <v>885</v>
      </c>
      <c r="B8" t="s">
        <v>35</v>
      </c>
      <c r="C8" t="s">
        <v>39</v>
      </c>
      <c r="D8" t="s">
        <v>11</v>
      </c>
      <c r="E8" t="s">
        <v>29</v>
      </c>
      <c r="F8" t="s">
        <v>40</v>
      </c>
      <c r="G8">
        <v>3766</v>
      </c>
      <c r="H8" s="1">
        <v>25991.41</v>
      </c>
      <c r="I8" t="s">
        <v>20</v>
      </c>
      <c r="J8" s="2">
        <v>24490</v>
      </c>
      <c r="K8">
        <f t="shared" si="0"/>
        <v>44</v>
      </c>
    </row>
    <row r="9" spans="1:15" x14ac:dyDescent="0.2">
      <c r="A9" s="3" t="s">
        <v>42</v>
      </c>
      <c r="B9" t="s">
        <v>35</v>
      </c>
      <c r="C9" t="s">
        <v>41</v>
      </c>
      <c r="D9" t="s">
        <v>24</v>
      </c>
      <c r="E9" t="s">
        <v>43</v>
      </c>
      <c r="F9" t="s">
        <v>44</v>
      </c>
      <c r="G9">
        <v>3421</v>
      </c>
      <c r="H9" s="1">
        <v>56687.15</v>
      </c>
      <c r="I9" t="s">
        <v>14</v>
      </c>
      <c r="J9" s="2">
        <v>25707</v>
      </c>
      <c r="K9">
        <f t="shared" si="0"/>
        <v>41</v>
      </c>
    </row>
    <row r="10" spans="1:15" x14ac:dyDescent="0.2">
      <c r="A10" s="3" t="s">
        <v>47</v>
      </c>
      <c r="B10" t="s">
        <v>45</v>
      </c>
      <c r="C10" t="s">
        <v>46</v>
      </c>
      <c r="D10" t="s">
        <v>18</v>
      </c>
      <c r="E10" t="s">
        <v>29</v>
      </c>
      <c r="F10" t="s">
        <v>48</v>
      </c>
      <c r="G10">
        <v>3419</v>
      </c>
      <c r="H10" s="1">
        <v>38985.629999999997</v>
      </c>
      <c r="I10" t="s">
        <v>20</v>
      </c>
      <c r="J10" s="2">
        <v>24368</v>
      </c>
      <c r="K10">
        <f t="shared" si="0"/>
        <v>45</v>
      </c>
    </row>
    <row r="11" spans="1:15" x14ac:dyDescent="0.2">
      <c r="A11" s="3" t="s">
        <v>51</v>
      </c>
      <c r="B11" t="s">
        <v>49</v>
      </c>
      <c r="C11" t="s">
        <v>50</v>
      </c>
      <c r="D11" t="s">
        <v>24</v>
      </c>
      <c r="E11" t="s">
        <v>29</v>
      </c>
      <c r="F11" t="s">
        <v>30</v>
      </c>
      <c r="G11">
        <v>3127</v>
      </c>
      <c r="H11" s="1">
        <v>32083.64</v>
      </c>
      <c r="I11" t="s">
        <v>14</v>
      </c>
      <c r="J11" s="2">
        <v>25304</v>
      </c>
      <c r="K11">
        <f t="shared" si="0"/>
        <v>42</v>
      </c>
    </row>
    <row r="12" spans="1:15" x14ac:dyDescent="0.2">
      <c r="A12" s="3" t="s">
        <v>54</v>
      </c>
      <c r="B12" t="s">
        <v>52</v>
      </c>
      <c r="C12" t="s">
        <v>53</v>
      </c>
      <c r="D12" t="s">
        <v>18</v>
      </c>
      <c r="E12" t="s">
        <v>12</v>
      </c>
      <c r="F12" t="s">
        <v>55</v>
      </c>
      <c r="G12">
        <v>3060</v>
      </c>
      <c r="H12" s="1">
        <v>25438.560000000001</v>
      </c>
      <c r="I12" t="s">
        <v>14</v>
      </c>
      <c r="J12" s="2">
        <v>24858</v>
      </c>
      <c r="K12">
        <f t="shared" si="0"/>
        <v>43</v>
      </c>
    </row>
    <row r="13" spans="1:15" x14ac:dyDescent="0.2">
      <c r="A13" s="3" t="s">
        <v>58</v>
      </c>
      <c r="B13" t="s">
        <v>56</v>
      </c>
      <c r="C13" t="s">
        <v>57</v>
      </c>
      <c r="D13" t="s">
        <v>24</v>
      </c>
      <c r="E13" t="s">
        <v>29</v>
      </c>
      <c r="F13" t="s">
        <v>59</v>
      </c>
      <c r="G13">
        <v>3147</v>
      </c>
      <c r="H13" s="1">
        <v>37832.730000000003</v>
      </c>
      <c r="I13" t="s">
        <v>14</v>
      </c>
      <c r="J13" s="2">
        <v>24491</v>
      </c>
      <c r="K13">
        <f t="shared" si="0"/>
        <v>44</v>
      </c>
    </row>
    <row r="14" spans="1:15" x14ac:dyDescent="0.2">
      <c r="A14" s="3" t="s">
        <v>62</v>
      </c>
      <c r="B14" t="s">
        <v>60</v>
      </c>
      <c r="C14" t="s">
        <v>61</v>
      </c>
      <c r="D14" t="s">
        <v>11</v>
      </c>
      <c r="E14" t="s">
        <v>12</v>
      </c>
      <c r="F14" t="s">
        <v>63</v>
      </c>
      <c r="G14">
        <v>3795</v>
      </c>
      <c r="H14" s="1">
        <v>26263.48</v>
      </c>
      <c r="I14" t="s">
        <v>14</v>
      </c>
      <c r="J14" s="2">
        <v>24804</v>
      </c>
      <c r="K14">
        <f t="shared" si="0"/>
        <v>44</v>
      </c>
    </row>
    <row r="15" spans="1:15" x14ac:dyDescent="0.2">
      <c r="A15" s="3" t="s">
        <v>66</v>
      </c>
      <c r="B15" t="s">
        <v>64</v>
      </c>
      <c r="C15" t="s">
        <v>65</v>
      </c>
      <c r="D15" t="s">
        <v>18</v>
      </c>
      <c r="E15" t="s">
        <v>29</v>
      </c>
      <c r="F15" t="s">
        <v>13</v>
      </c>
      <c r="G15">
        <v>3725</v>
      </c>
      <c r="H15" s="1">
        <v>28919</v>
      </c>
      <c r="I15" t="s">
        <v>14</v>
      </c>
      <c r="J15" s="2">
        <v>20384</v>
      </c>
      <c r="K15">
        <f t="shared" si="0"/>
        <v>56</v>
      </c>
    </row>
    <row r="16" spans="1:15" x14ac:dyDescent="0.2">
      <c r="A16" s="3" t="s">
        <v>69</v>
      </c>
      <c r="B16" t="s">
        <v>67</v>
      </c>
      <c r="C16" t="s">
        <v>68</v>
      </c>
      <c r="D16" t="s">
        <v>11</v>
      </c>
      <c r="E16" t="s">
        <v>12</v>
      </c>
      <c r="F16" t="s">
        <v>70</v>
      </c>
      <c r="G16">
        <v>3072</v>
      </c>
      <c r="H16" s="1">
        <v>24443.68</v>
      </c>
      <c r="I16" t="s">
        <v>14</v>
      </c>
      <c r="J16" s="2">
        <v>27548</v>
      </c>
      <c r="K16">
        <f t="shared" si="0"/>
        <v>36</v>
      </c>
    </row>
    <row r="17" spans="1:11" x14ac:dyDescent="0.2">
      <c r="A17" s="3" t="s">
        <v>73</v>
      </c>
      <c r="B17" t="s">
        <v>71</v>
      </c>
      <c r="C17" t="s">
        <v>72</v>
      </c>
      <c r="D17" t="s">
        <v>11</v>
      </c>
      <c r="E17" t="s">
        <v>29</v>
      </c>
      <c r="F17" t="s">
        <v>74</v>
      </c>
      <c r="G17">
        <v>3280</v>
      </c>
      <c r="H17" s="1">
        <v>17565.52</v>
      </c>
      <c r="I17" t="s">
        <v>14</v>
      </c>
      <c r="J17" s="2">
        <v>30341</v>
      </c>
      <c r="K17">
        <f t="shared" si="0"/>
        <v>28</v>
      </c>
    </row>
    <row r="18" spans="1:11" x14ac:dyDescent="0.2">
      <c r="A18" s="3" t="s">
        <v>77</v>
      </c>
      <c r="B18" t="s">
        <v>75</v>
      </c>
      <c r="C18" t="s">
        <v>76</v>
      </c>
      <c r="D18" t="s">
        <v>11</v>
      </c>
      <c r="E18" t="s">
        <v>43</v>
      </c>
      <c r="F18" t="s">
        <v>70</v>
      </c>
      <c r="G18">
        <v>3090</v>
      </c>
      <c r="H18" s="1">
        <v>26606.080000000002</v>
      </c>
      <c r="I18" t="s">
        <v>20</v>
      </c>
      <c r="J18" s="2">
        <v>26332</v>
      </c>
      <c r="K18">
        <f t="shared" si="0"/>
        <v>39</v>
      </c>
    </row>
    <row r="19" spans="1:11" x14ac:dyDescent="0.2">
      <c r="A19" s="3" t="s">
        <v>80</v>
      </c>
      <c r="B19" t="s">
        <v>78</v>
      </c>
      <c r="C19" t="s">
        <v>79</v>
      </c>
      <c r="D19" t="s">
        <v>11</v>
      </c>
      <c r="E19" t="s">
        <v>29</v>
      </c>
      <c r="F19" t="s">
        <v>81</v>
      </c>
      <c r="G19">
        <v>3632</v>
      </c>
      <c r="H19" s="1">
        <v>23660.81</v>
      </c>
      <c r="I19" t="s">
        <v>14</v>
      </c>
      <c r="J19" s="2">
        <v>20433</v>
      </c>
      <c r="K19">
        <f t="shared" si="0"/>
        <v>56</v>
      </c>
    </row>
    <row r="20" spans="1:11" x14ac:dyDescent="0.2">
      <c r="A20" s="3" t="s">
        <v>83</v>
      </c>
      <c r="B20" t="s">
        <v>78</v>
      </c>
      <c r="C20" t="s">
        <v>82</v>
      </c>
      <c r="D20" t="s">
        <v>11</v>
      </c>
      <c r="E20" t="s">
        <v>12</v>
      </c>
      <c r="F20" t="s">
        <v>84</v>
      </c>
      <c r="G20">
        <v>3880</v>
      </c>
      <c r="H20" s="1">
        <v>27917.52</v>
      </c>
      <c r="I20" t="s">
        <v>14</v>
      </c>
      <c r="J20" s="2">
        <v>27487</v>
      </c>
      <c r="K20">
        <f t="shared" si="0"/>
        <v>36</v>
      </c>
    </row>
    <row r="21" spans="1:11" x14ac:dyDescent="0.2">
      <c r="A21" s="3" t="s">
        <v>87</v>
      </c>
      <c r="B21" t="s">
        <v>85</v>
      </c>
      <c r="C21" t="s">
        <v>86</v>
      </c>
      <c r="D21" t="s">
        <v>11</v>
      </c>
      <c r="E21" t="s">
        <v>29</v>
      </c>
      <c r="F21" t="s">
        <v>88</v>
      </c>
      <c r="G21">
        <v>3541</v>
      </c>
      <c r="H21" s="1">
        <v>26357.96</v>
      </c>
      <c r="I21" t="s">
        <v>20</v>
      </c>
      <c r="J21" s="2">
        <v>20548</v>
      </c>
      <c r="K21">
        <f t="shared" si="0"/>
        <v>55</v>
      </c>
    </row>
    <row r="22" spans="1:11" x14ac:dyDescent="0.2">
      <c r="A22" s="3" t="s">
        <v>91</v>
      </c>
      <c r="B22" t="s">
        <v>89</v>
      </c>
      <c r="C22" t="s">
        <v>90</v>
      </c>
      <c r="D22" t="s">
        <v>11</v>
      </c>
      <c r="E22" t="s">
        <v>29</v>
      </c>
      <c r="F22" t="s">
        <v>92</v>
      </c>
      <c r="G22">
        <v>3595</v>
      </c>
      <c r="H22" s="1">
        <v>19949.29</v>
      </c>
      <c r="I22" t="s">
        <v>14</v>
      </c>
      <c r="J22" s="2">
        <v>29197</v>
      </c>
      <c r="K22">
        <f t="shared" si="0"/>
        <v>32</v>
      </c>
    </row>
    <row r="23" spans="1:11" x14ac:dyDescent="0.2">
      <c r="A23" s="3" t="s">
        <v>94</v>
      </c>
      <c r="B23" t="s">
        <v>93</v>
      </c>
      <c r="C23" t="s">
        <v>16</v>
      </c>
      <c r="D23" t="s">
        <v>11</v>
      </c>
      <c r="E23" t="s">
        <v>29</v>
      </c>
      <c r="F23" t="s">
        <v>95</v>
      </c>
      <c r="G23">
        <v>3008</v>
      </c>
      <c r="H23" s="1">
        <v>28505.86</v>
      </c>
      <c r="I23" t="s">
        <v>20</v>
      </c>
      <c r="J23" s="2">
        <v>31655</v>
      </c>
      <c r="K23">
        <f t="shared" si="0"/>
        <v>25</v>
      </c>
    </row>
    <row r="24" spans="1:11" x14ac:dyDescent="0.2">
      <c r="A24" s="3" t="s">
        <v>97</v>
      </c>
      <c r="B24" t="s">
        <v>96</v>
      </c>
      <c r="C24" t="s">
        <v>82</v>
      </c>
      <c r="D24" t="s">
        <v>11</v>
      </c>
      <c r="E24" t="s">
        <v>12</v>
      </c>
      <c r="F24" t="s">
        <v>63</v>
      </c>
      <c r="G24">
        <v>3013</v>
      </c>
      <c r="H24" s="1">
        <v>22918.04</v>
      </c>
      <c r="I24" t="s">
        <v>14</v>
      </c>
      <c r="J24" s="2">
        <v>23795</v>
      </c>
      <c r="K24">
        <f t="shared" si="0"/>
        <v>46</v>
      </c>
    </row>
    <row r="25" spans="1:11" x14ac:dyDescent="0.2">
      <c r="A25" s="3" t="s">
        <v>100</v>
      </c>
      <c r="B25" t="s">
        <v>98</v>
      </c>
      <c r="C25" t="s">
        <v>99</v>
      </c>
      <c r="D25" t="s">
        <v>11</v>
      </c>
      <c r="E25" t="s">
        <v>29</v>
      </c>
      <c r="F25" t="s">
        <v>13</v>
      </c>
      <c r="G25">
        <v>3486</v>
      </c>
      <c r="H25" s="1">
        <v>22495.79</v>
      </c>
      <c r="I25" t="s">
        <v>14</v>
      </c>
      <c r="J25" s="2">
        <v>28694</v>
      </c>
      <c r="K25">
        <f t="shared" si="0"/>
        <v>33</v>
      </c>
    </row>
    <row r="26" spans="1:11" x14ac:dyDescent="0.2">
      <c r="A26" s="3" t="s">
        <v>103</v>
      </c>
      <c r="B26" t="s">
        <v>101</v>
      </c>
      <c r="C26" t="s">
        <v>102</v>
      </c>
      <c r="D26" t="s">
        <v>24</v>
      </c>
      <c r="E26" t="s">
        <v>12</v>
      </c>
      <c r="F26" t="s">
        <v>25</v>
      </c>
      <c r="G26">
        <v>3636</v>
      </c>
      <c r="H26" s="1">
        <v>60167.99</v>
      </c>
      <c r="I26" t="s">
        <v>20</v>
      </c>
      <c r="J26" s="2">
        <v>23617</v>
      </c>
      <c r="K26">
        <f t="shared" si="0"/>
        <v>47</v>
      </c>
    </row>
    <row r="27" spans="1:11" x14ac:dyDescent="0.2">
      <c r="A27" s="3" t="s">
        <v>106</v>
      </c>
      <c r="B27" t="s">
        <v>104</v>
      </c>
      <c r="C27" t="s">
        <v>105</v>
      </c>
      <c r="D27" t="s">
        <v>11</v>
      </c>
      <c r="E27" t="s">
        <v>29</v>
      </c>
      <c r="F27" t="s">
        <v>13</v>
      </c>
      <c r="G27">
        <v>3287</v>
      </c>
      <c r="H27" s="1">
        <v>22764.38</v>
      </c>
      <c r="I27" t="s">
        <v>14</v>
      </c>
      <c r="J27" s="2">
        <v>20200</v>
      </c>
      <c r="K27">
        <f t="shared" si="0"/>
        <v>56</v>
      </c>
    </row>
    <row r="28" spans="1:11" x14ac:dyDescent="0.2">
      <c r="A28" s="3" t="s">
        <v>109</v>
      </c>
      <c r="B28" t="s">
        <v>107</v>
      </c>
      <c r="C28" t="s">
        <v>108</v>
      </c>
      <c r="D28" t="s">
        <v>11</v>
      </c>
      <c r="E28" t="s">
        <v>29</v>
      </c>
      <c r="F28" t="s">
        <v>110</v>
      </c>
      <c r="G28">
        <v>3141</v>
      </c>
      <c r="H28" s="1">
        <v>24578.33</v>
      </c>
      <c r="I28" t="s">
        <v>14</v>
      </c>
      <c r="J28" s="2">
        <v>30507</v>
      </c>
      <c r="K28">
        <f t="shared" si="0"/>
        <v>28</v>
      </c>
    </row>
    <row r="29" spans="1:11" x14ac:dyDescent="0.2">
      <c r="A29" s="3" t="s">
        <v>890</v>
      </c>
      <c r="B29" t="s">
        <v>111</v>
      </c>
      <c r="C29" t="s">
        <v>112</v>
      </c>
      <c r="D29" t="s">
        <v>11</v>
      </c>
      <c r="E29" t="s">
        <v>29</v>
      </c>
      <c r="F29" t="s">
        <v>113</v>
      </c>
      <c r="G29">
        <v>3710</v>
      </c>
      <c r="H29" s="1">
        <v>24680.78</v>
      </c>
      <c r="I29" t="s">
        <v>14</v>
      </c>
      <c r="J29" s="2">
        <v>19813</v>
      </c>
      <c r="K29">
        <f t="shared" si="0"/>
        <v>57</v>
      </c>
    </row>
    <row r="30" spans="1:11" x14ac:dyDescent="0.2">
      <c r="A30" s="3" t="s">
        <v>116</v>
      </c>
      <c r="B30" t="s">
        <v>114</v>
      </c>
      <c r="C30" t="s">
        <v>115</v>
      </c>
      <c r="D30" t="s">
        <v>11</v>
      </c>
      <c r="E30" t="s">
        <v>29</v>
      </c>
      <c r="F30" t="s">
        <v>117</v>
      </c>
      <c r="G30">
        <v>3012</v>
      </c>
      <c r="H30" s="1">
        <v>22615.91</v>
      </c>
      <c r="I30" t="s">
        <v>14</v>
      </c>
      <c r="J30" s="2">
        <v>22386</v>
      </c>
      <c r="K30">
        <f t="shared" si="0"/>
        <v>50</v>
      </c>
    </row>
    <row r="31" spans="1:11" x14ac:dyDescent="0.2">
      <c r="A31" s="3" t="s">
        <v>120</v>
      </c>
      <c r="B31" t="s">
        <v>118</v>
      </c>
      <c r="C31" t="s">
        <v>119</v>
      </c>
      <c r="D31" t="s">
        <v>24</v>
      </c>
      <c r="E31" t="s">
        <v>12</v>
      </c>
      <c r="F31" t="s">
        <v>13</v>
      </c>
      <c r="G31">
        <v>3626</v>
      </c>
      <c r="H31" s="1">
        <v>52078.080000000002</v>
      </c>
      <c r="I31" t="s">
        <v>20</v>
      </c>
      <c r="J31" s="2">
        <v>24482</v>
      </c>
      <c r="K31">
        <f t="shared" si="0"/>
        <v>44</v>
      </c>
    </row>
    <row r="32" spans="1:11" x14ac:dyDescent="0.2">
      <c r="A32" s="3" t="s">
        <v>123</v>
      </c>
      <c r="B32" t="s">
        <v>121</v>
      </c>
      <c r="C32" t="s">
        <v>122</v>
      </c>
      <c r="D32" t="s">
        <v>18</v>
      </c>
      <c r="E32" t="s">
        <v>29</v>
      </c>
      <c r="F32" t="s">
        <v>110</v>
      </c>
      <c r="G32">
        <v>3733</v>
      </c>
      <c r="H32" s="1">
        <v>31492.83</v>
      </c>
      <c r="I32" t="s">
        <v>14</v>
      </c>
      <c r="J32" s="2">
        <v>18439</v>
      </c>
      <c r="K32">
        <f t="shared" si="0"/>
        <v>61</v>
      </c>
    </row>
    <row r="33" spans="1:11" x14ac:dyDescent="0.2">
      <c r="A33" s="3" t="s">
        <v>126</v>
      </c>
      <c r="B33" t="s">
        <v>124</v>
      </c>
      <c r="C33" t="s">
        <v>125</v>
      </c>
      <c r="D33" t="s">
        <v>18</v>
      </c>
      <c r="E33" t="s">
        <v>29</v>
      </c>
      <c r="F33" t="s">
        <v>127</v>
      </c>
      <c r="G33">
        <v>3799</v>
      </c>
      <c r="H33" s="1">
        <v>39985.46</v>
      </c>
      <c r="I33" t="s">
        <v>20</v>
      </c>
      <c r="J33" s="2">
        <v>23611</v>
      </c>
      <c r="K33">
        <f t="shared" si="0"/>
        <v>47</v>
      </c>
    </row>
    <row r="34" spans="1:11" x14ac:dyDescent="0.2">
      <c r="A34" s="3" t="s">
        <v>128</v>
      </c>
      <c r="B34" t="s">
        <v>124</v>
      </c>
      <c r="C34" t="s">
        <v>32</v>
      </c>
      <c r="D34" t="s">
        <v>11</v>
      </c>
      <c r="E34" t="s">
        <v>29</v>
      </c>
      <c r="F34" t="s">
        <v>113</v>
      </c>
      <c r="G34">
        <v>3023</v>
      </c>
      <c r="H34" s="1">
        <v>27854.880000000001</v>
      </c>
      <c r="I34" t="s">
        <v>20</v>
      </c>
      <c r="J34" s="2">
        <v>32710</v>
      </c>
      <c r="K34">
        <f t="shared" si="0"/>
        <v>22</v>
      </c>
    </row>
    <row r="35" spans="1:11" x14ac:dyDescent="0.2">
      <c r="A35" s="3" t="s">
        <v>573</v>
      </c>
      <c r="B35" t="s">
        <v>571</v>
      </c>
      <c r="C35" t="s">
        <v>572</v>
      </c>
      <c r="D35" t="s">
        <v>132</v>
      </c>
      <c r="E35" t="s">
        <v>29</v>
      </c>
      <c r="F35" t="s">
        <v>59</v>
      </c>
      <c r="G35">
        <v>3650</v>
      </c>
      <c r="H35" s="1">
        <v>75406.59</v>
      </c>
      <c r="I35" t="s">
        <v>14</v>
      </c>
      <c r="J35" s="2">
        <v>21962</v>
      </c>
      <c r="K35">
        <f t="shared" si="0"/>
        <v>51</v>
      </c>
    </row>
    <row r="36" spans="1:11" x14ac:dyDescent="0.2">
      <c r="A36" s="3" t="s">
        <v>136</v>
      </c>
      <c r="B36" t="s">
        <v>134</v>
      </c>
      <c r="C36" t="s">
        <v>135</v>
      </c>
      <c r="D36" t="s">
        <v>24</v>
      </c>
      <c r="E36" t="s">
        <v>29</v>
      </c>
      <c r="F36" t="s">
        <v>137</v>
      </c>
      <c r="G36">
        <v>3089</v>
      </c>
      <c r="H36" s="1">
        <v>43911.15</v>
      </c>
      <c r="I36" t="s">
        <v>20</v>
      </c>
      <c r="J36" s="2">
        <v>22797</v>
      </c>
      <c r="K36">
        <f t="shared" si="0"/>
        <v>49</v>
      </c>
    </row>
    <row r="37" spans="1:11" x14ac:dyDescent="0.2">
      <c r="A37" s="3" t="s">
        <v>140</v>
      </c>
      <c r="B37" t="s">
        <v>138</v>
      </c>
      <c r="C37" t="s">
        <v>139</v>
      </c>
      <c r="D37" t="s">
        <v>11</v>
      </c>
      <c r="E37" t="s">
        <v>29</v>
      </c>
      <c r="F37" t="s">
        <v>141</v>
      </c>
      <c r="G37">
        <v>3568</v>
      </c>
      <c r="H37" s="1">
        <v>27357.32</v>
      </c>
      <c r="I37" t="s">
        <v>20</v>
      </c>
      <c r="J37" s="2">
        <v>29869</v>
      </c>
      <c r="K37">
        <f t="shared" si="0"/>
        <v>30</v>
      </c>
    </row>
    <row r="38" spans="1:11" x14ac:dyDescent="0.2">
      <c r="A38" s="3" t="s">
        <v>144</v>
      </c>
      <c r="B38" t="s">
        <v>142</v>
      </c>
      <c r="C38" t="s">
        <v>143</v>
      </c>
      <c r="D38" t="s">
        <v>11</v>
      </c>
      <c r="E38" t="s">
        <v>12</v>
      </c>
      <c r="F38" t="s">
        <v>70</v>
      </c>
      <c r="G38">
        <v>3214</v>
      </c>
      <c r="H38" s="1">
        <v>24914.69</v>
      </c>
      <c r="I38" t="s">
        <v>14</v>
      </c>
      <c r="J38" s="2">
        <v>30220</v>
      </c>
      <c r="K38">
        <f t="shared" si="0"/>
        <v>29</v>
      </c>
    </row>
    <row r="39" spans="1:11" x14ac:dyDescent="0.2">
      <c r="A39" s="3" t="s">
        <v>147</v>
      </c>
      <c r="B39" t="s">
        <v>145</v>
      </c>
      <c r="C39" t="s">
        <v>146</v>
      </c>
      <c r="D39" t="s">
        <v>11</v>
      </c>
      <c r="E39" t="s">
        <v>12</v>
      </c>
      <c r="F39" t="s">
        <v>25</v>
      </c>
      <c r="G39">
        <v>3059</v>
      </c>
      <c r="H39" s="1">
        <v>23583.89</v>
      </c>
      <c r="I39" t="s">
        <v>14</v>
      </c>
      <c r="J39" s="2">
        <v>33378</v>
      </c>
      <c r="K39">
        <f t="shared" si="0"/>
        <v>20</v>
      </c>
    </row>
    <row r="40" spans="1:11" x14ac:dyDescent="0.2">
      <c r="A40" s="3" t="s">
        <v>149</v>
      </c>
      <c r="B40" t="s">
        <v>145</v>
      </c>
      <c r="C40" t="s">
        <v>148</v>
      </c>
      <c r="D40" t="s">
        <v>18</v>
      </c>
      <c r="E40" t="s">
        <v>12</v>
      </c>
      <c r="F40" t="s">
        <v>113</v>
      </c>
      <c r="G40">
        <v>3170</v>
      </c>
      <c r="H40" s="1">
        <v>30439.98</v>
      </c>
      <c r="I40" t="s">
        <v>14</v>
      </c>
      <c r="J40" s="2">
        <v>24825</v>
      </c>
      <c r="K40">
        <f t="shared" si="0"/>
        <v>44</v>
      </c>
    </row>
    <row r="41" spans="1:11" x14ac:dyDescent="0.2">
      <c r="A41" s="3" t="s">
        <v>152</v>
      </c>
      <c r="B41" t="s">
        <v>150</v>
      </c>
      <c r="C41" t="s">
        <v>151</v>
      </c>
      <c r="D41" t="s">
        <v>24</v>
      </c>
      <c r="E41" t="s">
        <v>12</v>
      </c>
      <c r="F41" t="s">
        <v>153</v>
      </c>
      <c r="G41">
        <v>3586</v>
      </c>
      <c r="H41" s="1">
        <v>36774.800000000003</v>
      </c>
      <c r="I41" t="s">
        <v>14</v>
      </c>
      <c r="J41" s="2">
        <v>31559</v>
      </c>
      <c r="K41">
        <f t="shared" si="0"/>
        <v>25</v>
      </c>
    </row>
    <row r="42" spans="1:11" x14ac:dyDescent="0.2">
      <c r="A42" s="3" t="s">
        <v>156</v>
      </c>
      <c r="B42" t="s">
        <v>154</v>
      </c>
      <c r="C42" t="s">
        <v>155</v>
      </c>
      <c r="D42" t="s">
        <v>24</v>
      </c>
      <c r="E42" t="s">
        <v>29</v>
      </c>
      <c r="F42" t="s">
        <v>25</v>
      </c>
      <c r="G42">
        <v>3095</v>
      </c>
      <c r="H42" s="1">
        <v>49118.3</v>
      </c>
      <c r="I42" t="s">
        <v>20</v>
      </c>
      <c r="J42" s="2">
        <v>30617</v>
      </c>
      <c r="K42">
        <f t="shared" si="0"/>
        <v>28</v>
      </c>
    </row>
    <row r="43" spans="1:11" x14ac:dyDescent="0.2">
      <c r="A43" s="3" t="s">
        <v>159</v>
      </c>
      <c r="B43" t="s">
        <v>157</v>
      </c>
      <c r="C43" t="s">
        <v>158</v>
      </c>
      <c r="D43" t="s">
        <v>11</v>
      </c>
      <c r="E43" t="s">
        <v>29</v>
      </c>
      <c r="F43" t="s">
        <v>113</v>
      </c>
      <c r="G43">
        <v>3080</v>
      </c>
      <c r="H43" s="1">
        <v>22626.29</v>
      </c>
      <c r="I43" t="s">
        <v>14</v>
      </c>
      <c r="J43" s="2">
        <v>26666</v>
      </c>
      <c r="K43">
        <f t="shared" si="0"/>
        <v>38</v>
      </c>
    </row>
    <row r="44" spans="1:11" x14ac:dyDescent="0.2">
      <c r="A44" s="3" t="s">
        <v>162</v>
      </c>
      <c r="B44" t="s">
        <v>160</v>
      </c>
      <c r="C44" t="s">
        <v>161</v>
      </c>
      <c r="D44" t="s">
        <v>18</v>
      </c>
      <c r="E44" t="s">
        <v>29</v>
      </c>
      <c r="F44" t="s">
        <v>163</v>
      </c>
      <c r="G44">
        <v>3111</v>
      </c>
      <c r="H44" s="1">
        <v>37725.519999999997</v>
      </c>
      <c r="I44" t="s">
        <v>20</v>
      </c>
      <c r="J44" s="2">
        <v>24240</v>
      </c>
      <c r="K44">
        <f t="shared" si="0"/>
        <v>45</v>
      </c>
    </row>
    <row r="45" spans="1:11" x14ac:dyDescent="0.2">
      <c r="A45" s="3" t="s">
        <v>802</v>
      </c>
      <c r="B45" t="s">
        <v>801</v>
      </c>
      <c r="C45" t="s">
        <v>396</v>
      </c>
      <c r="D45" t="s">
        <v>132</v>
      </c>
      <c r="E45" t="s">
        <v>29</v>
      </c>
      <c r="F45" t="s">
        <v>70</v>
      </c>
      <c r="G45">
        <v>3801</v>
      </c>
      <c r="H45" s="1">
        <v>95523.81</v>
      </c>
      <c r="I45" t="s">
        <v>14</v>
      </c>
      <c r="J45" s="2">
        <v>20662</v>
      </c>
      <c r="K45">
        <f t="shared" si="0"/>
        <v>55</v>
      </c>
    </row>
    <row r="46" spans="1:11" x14ac:dyDescent="0.2">
      <c r="A46" s="3" t="s">
        <v>169</v>
      </c>
      <c r="B46" t="s">
        <v>167</v>
      </c>
      <c r="C46" t="s">
        <v>168</v>
      </c>
      <c r="D46" t="s">
        <v>18</v>
      </c>
      <c r="E46" t="s">
        <v>29</v>
      </c>
      <c r="F46" t="s">
        <v>44</v>
      </c>
      <c r="G46">
        <v>3456</v>
      </c>
      <c r="H46" s="1">
        <v>35972.26</v>
      </c>
      <c r="I46" t="s">
        <v>20</v>
      </c>
      <c r="J46" s="2">
        <v>24801</v>
      </c>
      <c r="K46">
        <f t="shared" si="0"/>
        <v>44</v>
      </c>
    </row>
    <row r="47" spans="1:11" x14ac:dyDescent="0.2">
      <c r="A47" s="3" t="s">
        <v>172</v>
      </c>
      <c r="B47" t="s">
        <v>170</v>
      </c>
      <c r="C47" t="s">
        <v>171</v>
      </c>
      <c r="D47" t="s">
        <v>24</v>
      </c>
      <c r="E47" t="s">
        <v>29</v>
      </c>
      <c r="F47" t="s">
        <v>44</v>
      </c>
      <c r="G47">
        <v>3002</v>
      </c>
      <c r="H47" s="1">
        <v>62430.96</v>
      </c>
      <c r="I47" t="s">
        <v>20</v>
      </c>
      <c r="J47" s="2">
        <v>31405</v>
      </c>
      <c r="K47">
        <f t="shared" si="0"/>
        <v>26</v>
      </c>
    </row>
    <row r="48" spans="1:11" x14ac:dyDescent="0.2">
      <c r="A48" s="3" t="s">
        <v>175</v>
      </c>
      <c r="B48" t="s">
        <v>173</v>
      </c>
      <c r="C48" t="s">
        <v>174</v>
      </c>
      <c r="D48" t="s">
        <v>11</v>
      </c>
      <c r="E48" t="s">
        <v>29</v>
      </c>
      <c r="F48" t="s">
        <v>113</v>
      </c>
      <c r="G48">
        <v>3009</v>
      </c>
      <c r="H48" s="1">
        <v>22602.639999999999</v>
      </c>
      <c r="I48" t="s">
        <v>14</v>
      </c>
      <c r="J48" s="2">
        <v>26366</v>
      </c>
      <c r="K48">
        <f t="shared" si="0"/>
        <v>39</v>
      </c>
    </row>
    <row r="49" spans="1:11" x14ac:dyDescent="0.2">
      <c r="A49" s="3" t="s">
        <v>178</v>
      </c>
      <c r="B49" t="s">
        <v>176</v>
      </c>
      <c r="C49" t="s">
        <v>177</v>
      </c>
      <c r="D49" t="s">
        <v>11</v>
      </c>
      <c r="E49" t="s">
        <v>29</v>
      </c>
      <c r="F49" t="s">
        <v>63</v>
      </c>
      <c r="G49">
        <v>3715</v>
      </c>
      <c r="H49" s="1">
        <v>27134.080000000002</v>
      </c>
      <c r="I49" t="s">
        <v>14</v>
      </c>
      <c r="J49" s="2">
        <v>33156</v>
      </c>
      <c r="K49">
        <f t="shared" si="0"/>
        <v>21</v>
      </c>
    </row>
    <row r="50" spans="1:11" x14ac:dyDescent="0.2">
      <c r="A50" s="3" t="s">
        <v>181</v>
      </c>
      <c r="B50" t="s">
        <v>179</v>
      </c>
      <c r="C50" t="s">
        <v>180</v>
      </c>
      <c r="D50" t="s">
        <v>11</v>
      </c>
      <c r="E50" t="s">
        <v>12</v>
      </c>
      <c r="F50" t="s">
        <v>182</v>
      </c>
      <c r="G50">
        <v>3769</v>
      </c>
      <c r="H50" s="1">
        <v>27338.66</v>
      </c>
      <c r="I50" t="s">
        <v>14</v>
      </c>
      <c r="J50" s="2">
        <v>30194</v>
      </c>
      <c r="K50">
        <f t="shared" si="0"/>
        <v>29</v>
      </c>
    </row>
    <row r="51" spans="1:11" x14ac:dyDescent="0.2">
      <c r="A51" s="3" t="s">
        <v>185</v>
      </c>
      <c r="B51" t="s">
        <v>183</v>
      </c>
      <c r="C51" t="s">
        <v>184</v>
      </c>
      <c r="D51" t="s">
        <v>11</v>
      </c>
      <c r="E51" t="s">
        <v>29</v>
      </c>
      <c r="F51" t="s">
        <v>25</v>
      </c>
      <c r="G51">
        <v>3021</v>
      </c>
      <c r="H51" s="1">
        <v>20026.02</v>
      </c>
      <c r="I51" t="s">
        <v>14</v>
      </c>
      <c r="J51" s="2">
        <v>23397</v>
      </c>
      <c r="K51">
        <f t="shared" si="0"/>
        <v>47</v>
      </c>
    </row>
    <row r="52" spans="1:11" x14ac:dyDescent="0.2">
      <c r="A52" s="3" t="s">
        <v>188</v>
      </c>
      <c r="B52" t="s">
        <v>186</v>
      </c>
      <c r="C52" t="s">
        <v>187</v>
      </c>
      <c r="D52" t="s">
        <v>11</v>
      </c>
      <c r="E52" t="s">
        <v>29</v>
      </c>
      <c r="F52" t="s">
        <v>44</v>
      </c>
      <c r="G52">
        <v>3666</v>
      </c>
      <c r="H52" s="1">
        <v>28145.05</v>
      </c>
      <c r="I52" t="s">
        <v>14</v>
      </c>
      <c r="J52" s="2">
        <v>30407</v>
      </c>
      <c r="K52">
        <f t="shared" si="0"/>
        <v>28</v>
      </c>
    </row>
    <row r="53" spans="1:11" x14ac:dyDescent="0.2">
      <c r="A53" s="3" t="s">
        <v>191</v>
      </c>
      <c r="B53" t="s">
        <v>189</v>
      </c>
      <c r="C53" t="s">
        <v>190</v>
      </c>
      <c r="D53" t="s">
        <v>11</v>
      </c>
      <c r="E53" t="s">
        <v>192</v>
      </c>
      <c r="F53" t="s">
        <v>193</v>
      </c>
      <c r="G53">
        <v>3999</v>
      </c>
      <c r="H53" s="1">
        <v>24377.66</v>
      </c>
      <c r="I53" t="s">
        <v>20</v>
      </c>
      <c r="J53" s="2">
        <v>32569</v>
      </c>
      <c r="K53">
        <f t="shared" si="0"/>
        <v>22</v>
      </c>
    </row>
    <row r="54" spans="1:11" x14ac:dyDescent="0.2">
      <c r="A54" s="3" t="s">
        <v>196</v>
      </c>
      <c r="B54" t="s">
        <v>194</v>
      </c>
      <c r="C54" t="s">
        <v>195</v>
      </c>
      <c r="D54" t="s">
        <v>11</v>
      </c>
      <c r="E54" t="s">
        <v>43</v>
      </c>
      <c r="F54" t="s">
        <v>197</v>
      </c>
      <c r="G54">
        <v>3016</v>
      </c>
      <c r="H54" s="1">
        <v>27870.83</v>
      </c>
      <c r="I54" t="s">
        <v>20</v>
      </c>
      <c r="J54" s="2">
        <v>20900</v>
      </c>
      <c r="K54">
        <f t="shared" si="0"/>
        <v>54</v>
      </c>
    </row>
    <row r="55" spans="1:11" x14ac:dyDescent="0.2">
      <c r="A55" s="3" t="s">
        <v>388</v>
      </c>
      <c r="B55" t="s">
        <v>386</v>
      </c>
      <c r="C55" t="s">
        <v>387</v>
      </c>
      <c r="D55" t="s">
        <v>132</v>
      </c>
      <c r="E55" t="s">
        <v>29</v>
      </c>
      <c r="F55" t="s">
        <v>336</v>
      </c>
      <c r="G55">
        <v>3982</v>
      </c>
      <c r="H55" s="1">
        <v>76256.37</v>
      </c>
      <c r="I55" t="s">
        <v>14</v>
      </c>
      <c r="J55" s="2">
        <v>24029</v>
      </c>
      <c r="K55">
        <f t="shared" si="0"/>
        <v>46</v>
      </c>
    </row>
    <row r="56" spans="1:11" x14ac:dyDescent="0.2">
      <c r="A56" s="3" t="s">
        <v>201</v>
      </c>
      <c r="B56" t="s">
        <v>200</v>
      </c>
      <c r="C56" t="s">
        <v>99</v>
      </c>
      <c r="D56" t="s">
        <v>11</v>
      </c>
      <c r="E56" t="s">
        <v>12</v>
      </c>
      <c r="F56" t="s">
        <v>40</v>
      </c>
      <c r="G56">
        <v>3657</v>
      </c>
      <c r="H56" s="1">
        <v>25371.06</v>
      </c>
      <c r="I56" t="s">
        <v>14</v>
      </c>
      <c r="J56" s="2">
        <v>30014</v>
      </c>
      <c r="K56">
        <f t="shared" si="0"/>
        <v>29</v>
      </c>
    </row>
    <row r="57" spans="1:11" x14ac:dyDescent="0.2">
      <c r="A57" s="3" t="s">
        <v>204</v>
      </c>
      <c r="B57" t="s">
        <v>202</v>
      </c>
      <c r="C57" t="s">
        <v>203</v>
      </c>
      <c r="D57" t="s">
        <v>11</v>
      </c>
      <c r="E57" t="s">
        <v>29</v>
      </c>
      <c r="F57" t="s">
        <v>137</v>
      </c>
      <c r="G57">
        <v>3129</v>
      </c>
      <c r="H57" s="1">
        <v>24033.68</v>
      </c>
      <c r="I57" t="s">
        <v>14</v>
      </c>
      <c r="J57" s="2">
        <v>31643</v>
      </c>
      <c r="K57">
        <f t="shared" si="0"/>
        <v>25</v>
      </c>
    </row>
    <row r="58" spans="1:11" x14ac:dyDescent="0.2">
      <c r="A58" s="3" t="s">
        <v>207</v>
      </c>
      <c r="B58" t="s">
        <v>205</v>
      </c>
      <c r="C58" t="s">
        <v>206</v>
      </c>
      <c r="D58" t="s">
        <v>11</v>
      </c>
      <c r="E58" t="s">
        <v>29</v>
      </c>
      <c r="F58" t="s">
        <v>208</v>
      </c>
      <c r="G58">
        <v>3171</v>
      </c>
      <c r="H58" s="1">
        <v>19179.46</v>
      </c>
      <c r="I58" t="s">
        <v>20</v>
      </c>
      <c r="J58" s="2">
        <v>33177</v>
      </c>
      <c r="K58">
        <f t="shared" si="0"/>
        <v>21</v>
      </c>
    </row>
    <row r="59" spans="1:11" x14ac:dyDescent="0.2">
      <c r="A59" s="3" t="s">
        <v>210</v>
      </c>
      <c r="B59" t="s">
        <v>209</v>
      </c>
      <c r="C59" t="s">
        <v>76</v>
      </c>
      <c r="D59" t="s">
        <v>11</v>
      </c>
      <c r="E59" t="s">
        <v>12</v>
      </c>
      <c r="F59" t="s">
        <v>211</v>
      </c>
      <c r="G59">
        <v>3879</v>
      </c>
      <c r="H59" s="1">
        <v>29179.119999999999</v>
      </c>
      <c r="I59" t="s">
        <v>20</v>
      </c>
      <c r="J59" s="2">
        <v>28976</v>
      </c>
      <c r="K59">
        <f t="shared" si="0"/>
        <v>32</v>
      </c>
    </row>
    <row r="60" spans="1:11" x14ac:dyDescent="0.2">
      <c r="A60" s="3" t="s">
        <v>214</v>
      </c>
      <c r="B60" t="s">
        <v>212</v>
      </c>
      <c r="C60" t="s">
        <v>213</v>
      </c>
      <c r="D60" t="s">
        <v>11</v>
      </c>
      <c r="E60" t="s">
        <v>29</v>
      </c>
      <c r="F60" t="s">
        <v>211</v>
      </c>
      <c r="G60">
        <v>3062</v>
      </c>
      <c r="H60" s="1">
        <v>23465.48</v>
      </c>
      <c r="I60" t="s">
        <v>14</v>
      </c>
      <c r="J60" s="2">
        <v>20159</v>
      </c>
      <c r="K60">
        <f t="shared" si="0"/>
        <v>56</v>
      </c>
    </row>
    <row r="61" spans="1:11" x14ac:dyDescent="0.2">
      <c r="A61" s="3" t="s">
        <v>217</v>
      </c>
      <c r="B61" t="s">
        <v>215</v>
      </c>
      <c r="C61" t="s">
        <v>216</v>
      </c>
      <c r="D61" t="s">
        <v>24</v>
      </c>
      <c r="E61" t="s">
        <v>12</v>
      </c>
      <c r="F61" t="s">
        <v>44</v>
      </c>
      <c r="G61">
        <v>3778</v>
      </c>
      <c r="H61" s="1">
        <v>51746.25</v>
      </c>
      <c r="I61" t="s">
        <v>14</v>
      </c>
      <c r="J61" s="2">
        <v>25658</v>
      </c>
      <c r="K61">
        <f t="shared" si="0"/>
        <v>41</v>
      </c>
    </row>
    <row r="62" spans="1:11" x14ac:dyDescent="0.2">
      <c r="A62" s="3" t="s">
        <v>357</v>
      </c>
      <c r="B62" t="s">
        <v>355</v>
      </c>
      <c r="C62" t="s">
        <v>356</v>
      </c>
      <c r="D62" t="s">
        <v>132</v>
      </c>
      <c r="E62" t="s">
        <v>43</v>
      </c>
      <c r="F62" t="s">
        <v>220</v>
      </c>
      <c r="G62">
        <v>3041</v>
      </c>
      <c r="H62" s="1">
        <v>87673.16</v>
      </c>
      <c r="I62" t="s">
        <v>20</v>
      </c>
      <c r="J62" s="2">
        <v>24751</v>
      </c>
      <c r="K62">
        <f t="shared" si="0"/>
        <v>44</v>
      </c>
    </row>
    <row r="63" spans="1:11" x14ac:dyDescent="0.2">
      <c r="A63" s="3" t="s">
        <v>888</v>
      </c>
      <c r="B63" t="s">
        <v>221</v>
      </c>
      <c r="C63" t="s">
        <v>222</v>
      </c>
      <c r="D63" t="s">
        <v>11</v>
      </c>
      <c r="E63" t="s">
        <v>29</v>
      </c>
      <c r="F63" t="s">
        <v>208</v>
      </c>
      <c r="G63">
        <v>3185</v>
      </c>
      <c r="H63" s="1">
        <v>21321.42</v>
      </c>
      <c r="I63" t="s">
        <v>14</v>
      </c>
      <c r="J63" s="2">
        <v>33760</v>
      </c>
      <c r="K63">
        <f t="shared" si="0"/>
        <v>19</v>
      </c>
    </row>
    <row r="64" spans="1:11" x14ac:dyDescent="0.2">
      <c r="A64" s="3" t="s">
        <v>224</v>
      </c>
      <c r="B64" t="s">
        <v>223</v>
      </c>
      <c r="C64" t="s">
        <v>90</v>
      </c>
      <c r="D64" t="s">
        <v>11</v>
      </c>
      <c r="E64" t="s">
        <v>29</v>
      </c>
      <c r="F64" t="s">
        <v>113</v>
      </c>
      <c r="G64">
        <v>3168</v>
      </c>
      <c r="H64" s="1">
        <v>25330.15</v>
      </c>
      <c r="I64" t="s">
        <v>14</v>
      </c>
      <c r="J64" s="2">
        <v>24619</v>
      </c>
      <c r="K64">
        <f t="shared" si="0"/>
        <v>44</v>
      </c>
    </row>
    <row r="65" spans="1:11" x14ac:dyDescent="0.2">
      <c r="A65" s="3" t="s">
        <v>227</v>
      </c>
      <c r="B65" t="s">
        <v>225</v>
      </c>
      <c r="C65" t="s">
        <v>226</v>
      </c>
      <c r="D65" t="s">
        <v>24</v>
      </c>
      <c r="E65" t="s">
        <v>29</v>
      </c>
      <c r="F65" t="s">
        <v>25</v>
      </c>
      <c r="G65">
        <v>3087</v>
      </c>
      <c r="H65" s="1">
        <v>47419.17</v>
      </c>
      <c r="I65" t="s">
        <v>20</v>
      </c>
      <c r="J65" s="2">
        <v>31446</v>
      </c>
      <c r="K65">
        <f t="shared" si="0"/>
        <v>25</v>
      </c>
    </row>
    <row r="66" spans="1:11" x14ac:dyDescent="0.2">
      <c r="A66" s="3" t="s">
        <v>230</v>
      </c>
      <c r="B66" t="s">
        <v>228</v>
      </c>
      <c r="C66" t="s">
        <v>229</v>
      </c>
      <c r="D66" t="s">
        <v>11</v>
      </c>
      <c r="E66" t="s">
        <v>29</v>
      </c>
      <c r="F66" t="s">
        <v>13</v>
      </c>
      <c r="G66">
        <v>3173</v>
      </c>
      <c r="H66" s="1">
        <v>26753.38</v>
      </c>
      <c r="I66" t="s">
        <v>20</v>
      </c>
      <c r="J66" s="2">
        <v>28762</v>
      </c>
      <c r="K66">
        <f t="shared" si="0"/>
        <v>33</v>
      </c>
    </row>
    <row r="67" spans="1:11" x14ac:dyDescent="0.2">
      <c r="A67" s="3" t="s">
        <v>233</v>
      </c>
      <c r="B67" t="s">
        <v>231</v>
      </c>
      <c r="C67" t="s">
        <v>232</v>
      </c>
      <c r="D67" t="s">
        <v>11</v>
      </c>
      <c r="E67" t="s">
        <v>12</v>
      </c>
      <c r="F67" t="s">
        <v>234</v>
      </c>
      <c r="G67">
        <v>3054</v>
      </c>
      <c r="H67" s="1">
        <v>24737.29</v>
      </c>
      <c r="I67" t="s">
        <v>20</v>
      </c>
      <c r="J67" s="2">
        <v>27277</v>
      </c>
      <c r="K67">
        <f t="shared" ref="K67:K130" si="1">DATEDIF(J67,"31/12/2011","y")</f>
        <v>37</v>
      </c>
    </row>
    <row r="68" spans="1:11" x14ac:dyDescent="0.2">
      <c r="A68" s="3" t="s">
        <v>236</v>
      </c>
      <c r="B68" t="s">
        <v>235</v>
      </c>
      <c r="C68" t="s">
        <v>99</v>
      </c>
      <c r="D68" t="s">
        <v>11</v>
      </c>
      <c r="E68" t="s">
        <v>12</v>
      </c>
      <c r="F68" t="s">
        <v>38</v>
      </c>
      <c r="G68">
        <v>3149</v>
      </c>
      <c r="H68" s="1">
        <v>19364.2</v>
      </c>
      <c r="I68" t="s">
        <v>14</v>
      </c>
      <c r="J68" s="2">
        <v>30989</v>
      </c>
      <c r="K68">
        <f t="shared" si="1"/>
        <v>27</v>
      </c>
    </row>
    <row r="69" spans="1:11" x14ac:dyDescent="0.2">
      <c r="A69" s="3" t="s">
        <v>239</v>
      </c>
      <c r="B69" t="s">
        <v>237</v>
      </c>
      <c r="C69" t="s">
        <v>238</v>
      </c>
      <c r="D69" t="s">
        <v>18</v>
      </c>
      <c r="E69" t="s">
        <v>29</v>
      </c>
      <c r="F69" t="s">
        <v>240</v>
      </c>
      <c r="G69">
        <v>3627</v>
      </c>
      <c r="H69" s="1">
        <v>30787.06</v>
      </c>
      <c r="I69" t="s">
        <v>14</v>
      </c>
      <c r="J69" s="2">
        <v>26523</v>
      </c>
      <c r="K69">
        <f t="shared" si="1"/>
        <v>39</v>
      </c>
    </row>
    <row r="70" spans="1:11" x14ac:dyDescent="0.2">
      <c r="A70" s="3" t="s">
        <v>243</v>
      </c>
      <c r="B70" t="s">
        <v>241</v>
      </c>
      <c r="C70" t="s">
        <v>242</v>
      </c>
      <c r="D70" t="s">
        <v>11</v>
      </c>
      <c r="E70" t="s">
        <v>29</v>
      </c>
      <c r="F70" t="s">
        <v>244</v>
      </c>
      <c r="G70">
        <v>3730</v>
      </c>
      <c r="H70" s="1">
        <v>23936.62</v>
      </c>
      <c r="I70" t="s">
        <v>14</v>
      </c>
      <c r="J70" s="2">
        <v>30263</v>
      </c>
      <c r="K70">
        <f t="shared" si="1"/>
        <v>29</v>
      </c>
    </row>
    <row r="71" spans="1:11" x14ac:dyDescent="0.2">
      <c r="A71" s="3" t="s">
        <v>783</v>
      </c>
      <c r="B71" t="s">
        <v>782</v>
      </c>
      <c r="C71" t="s">
        <v>334</v>
      </c>
      <c r="D71" t="s">
        <v>132</v>
      </c>
      <c r="E71" t="s">
        <v>12</v>
      </c>
      <c r="F71" t="s">
        <v>59</v>
      </c>
      <c r="G71">
        <v>3946</v>
      </c>
      <c r="H71" s="1">
        <v>129398.76</v>
      </c>
      <c r="I71" t="s">
        <v>20</v>
      </c>
      <c r="J71" s="2">
        <v>20837</v>
      </c>
      <c r="K71">
        <f t="shared" si="1"/>
        <v>54</v>
      </c>
    </row>
    <row r="72" spans="1:11" x14ac:dyDescent="0.2">
      <c r="A72" s="3" t="s">
        <v>250</v>
      </c>
      <c r="B72" t="s">
        <v>248</v>
      </c>
      <c r="C72" t="s">
        <v>249</v>
      </c>
      <c r="D72" t="s">
        <v>11</v>
      </c>
      <c r="E72" t="s">
        <v>29</v>
      </c>
      <c r="F72" t="s">
        <v>44</v>
      </c>
      <c r="G72">
        <v>3200</v>
      </c>
      <c r="H72" s="1">
        <v>24592.99</v>
      </c>
      <c r="I72" t="s">
        <v>14</v>
      </c>
      <c r="J72" s="2">
        <v>31305</v>
      </c>
      <c r="K72">
        <f t="shared" si="1"/>
        <v>26</v>
      </c>
    </row>
    <row r="73" spans="1:11" x14ac:dyDescent="0.2">
      <c r="A73" s="3" t="s">
        <v>252</v>
      </c>
      <c r="B73" t="s">
        <v>251</v>
      </c>
      <c r="C73" t="s">
        <v>238</v>
      </c>
      <c r="D73" t="s">
        <v>11</v>
      </c>
      <c r="E73" t="s">
        <v>29</v>
      </c>
      <c r="F73" t="s">
        <v>70</v>
      </c>
      <c r="G73">
        <v>3794</v>
      </c>
      <c r="H73" s="1">
        <v>26274.04</v>
      </c>
      <c r="I73" t="s">
        <v>14</v>
      </c>
      <c r="J73" s="2">
        <v>29903</v>
      </c>
      <c r="K73">
        <f t="shared" si="1"/>
        <v>30</v>
      </c>
    </row>
    <row r="74" spans="1:11" x14ac:dyDescent="0.2">
      <c r="A74" s="3" t="s">
        <v>254</v>
      </c>
      <c r="B74" t="s">
        <v>253</v>
      </c>
      <c r="C74" t="s">
        <v>171</v>
      </c>
      <c r="D74" t="s">
        <v>18</v>
      </c>
      <c r="E74" t="s">
        <v>29</v>
      </c>
      <c r="F74" t="s">
        <v>255</v>
      </c>
      <c r="G74">
        <v>3270</v>
      </c>
      <c r="H74" s="1">
        <v>38121.47</v>
      </c>
      <c r="I74" t="s">
        <v>20</v>
      </c>
      <c r="J74" s="2">
        <v>24952</v>
      </c>
      <c r="K74">
        <f t="shared" si="1"/>
        <v>43</v>
      </c>
    </row>
    <row r="75" spans="1:11" x14ac:dyDescent="0.2">
      <c r="A75" s="3" t="s">
        <v>257</v>
      </c>
      <c r="B75" t="s">
        <v>256</v>
      </c>
      <c r="C75" t="s">
        <v>139</v>
      </c>
      <c r="D75" t="s">
        <v>11</v>
      </c>
      <c r="E75" t="s">
        <v>12</v>
      </c>
      <c r="F75" t="s">
        <v>258</v>
      </c>
      <c r="G75">
        <v>3076</v>
      </c>
      <c r="H75" s="1">
        <v>28310.720000000001</v>
      </c>
      <c r="I75" t="s">
        <v>20</v>
      </c>
      <c r="J75" s="2">
        <v>25928</v>
      </c>
      <c r="K75">
        <f t="shared" si="1"/>
        <v>41</v>
      </c>
    </row>
    <row r="76" spans="1:11" x14ac:dyDescent="0.2">
      <c r="A76" s="3" t="s">
        <v>260</v>
      </c>
      <c r="B76" t="s">
        <v>259</v>
      </c>
      <c r="C76" t="s">
        <v>177</v>
      </c>
      <c r="D76" t="s">
        <v>11</v>
      </c>
      <c r="E76" t="s">
        <v>12</v>
      </c>
      <c r="F76" t="s">
        <v>261</v>
      </c>
      <c r="G76">
        <v>3633</v>
      </c>
      <c r="H76" s="1">
        <v>25672.48</v>
      </c>
      <c r="I76" t="s">
        <v>14</v>
      </c>
      <c r="J76" s="2">
        <v>29804</v>
      </c>
      <c r="K76">
        <f t="shared" si="1"/>
        <v>30</v>
      </c>
    </row>
    <row r="77" spans="1:11" x14ac:dyDescent="0.2">
      <c r="A77" s="3" t="s">
        <v>264</v>
      </c>
      <c r="B77" t="s">
        <v>262</v>
      </c>
      <c r="C77" t="s">
        <v>263</v>
      </c>
      <c r="D77" t="s">
        <v>11</v>
      </c>
      <c r="E77" t="s">
        <v>29</v>
      </c>
      <c r="F77" t="s">
        <v>137</v>
      </c>
      <c r="G77">
        <v>3712</v>
      </c>
      <c r="H77" s="1">
        <v>23924.71</v>
      </c>
      <c r="I77" t="s">
        <v>14</v>
      </c>
      <c r="J77" s="2">
        <v>31810</v>
      </c>
      <c r="K77">
        <f t="shared" si="1"/>
        <v>24</v>
      </c>
    </row>
    <row r="78" spans="1:11" x14ac:dyDescent="0.2">
      <c r="A78" s="3" t="s">
        <v>267</v>
      </c>
      <c r="B78" t="s">
        <v>265</v>
      </c>
      <c r="C78" t="s">
        <v>266</v>
      </c>
      <c r="D78" t="s">
        <v>11</v>
      </c>
      <c r="E78" t="s">
        <v>12</v>
      </c>
      <c r="F78" t="s">
        <v>19</v>
      </c>
      <c r="G78">
        <v>3005</v>
      </c>
      <c r="H78" s="1">
        <v>27182.66</v>
      </c>
      <c r="I78" t="s">
        <v>14</v>
      </c>
      <c r="J78" s="2">
        <v>23157</v>
      </c>
      <c r="K78">
        <f t="shared" si="1"/>
        <v>48</v>
      </c>
    </row>
    <row r="79" spans="1:11" x14ac:dyDescent="0.2">
      <c r="A79" s="3" t="s">
        <v>270</v>
      </c>
      <c r="B79" t="s">
        <v>268</v>
      </c>
      <c r="C79" t="s">
        <v>269</v>
      </c>
      <c r="D79" t="s">
        <v>11</v>
      </c>
      <c r="E79" t="s">
        <v>12</v>
      </c>
      <c r="F79" t="s">
        <v>271</v>
      </c>
      <c r="G79">
        <v>3631</v>
      </c>
      <c r="H79" s="1">
        <v>28112.83</v>
      </c>
      <c r="I79" t="s">
        <v>14</v>
      </c>
      <c r="J79" s="2">
        <v>26330</v>
      </c>
      <c r="K79">
        <f t="shared" si="1"/>
        <v>39</v>
      </c>
    </row>
    <row r="80" spans="1:11" x14ac:dyDescent="0.2">
      <c r="A80" s="3" t="s">
        <v>274</v>
      </c>
      <c r="B80" t="s">
        <v>272</v>
      </c>
      <c r="C80" t="s">
        <v>273</v>
      </c>
      <c r="D80" t="s">
        <v>11</v>
      </c>
      <c r="E80" t="s">
        <v>29</v>
      </c>
      <c r="F80" t="s">
        <v>255</v>
      </c>
      <c r="G80">
        <v>3108</v>
      </c>
      <c r="H80" s="1">
        <v>29179.85</v>
      </c>
      <c r="I80" t="s">
        <v>20</v>
      </c>
      <c r="J80" s="2">
        <v>29354</v>
      </c>
      <c r="K80">
        <f t="shared" si="1"/>
        <v>31</v>
      </c>
    </row>
    <row r="81" spans="1:11" x14ac:dyDescent="0.2">
      <c r="A81" s="3" t="s">
        <v>524</v>
      </c>
      <c r="B81" t="s">
        <v>523</v>
      </c>
      <c r="C81" t="s">
        <v>102</v>
      </c>
      <c r="D81" t="s">
        <v>132</v>
      </c>
      <c r="E81" t="s">
        <v>12</v>
      </c>
      <c r="F81" t="s">
        <v>240</v>
      </c>
      <c r="G81">
        <v>3068</v>
      </c>
      <c r="H81" s="1">
        <v>87070.34</v>
      </c>
      <c r="I81" t="s">
        <v>20</v>
      </c>
      <c r="J81" s="2">
        <v>23621</v>
      </c>
      <c r="K81">
        <f t="shared" si="1"/>
        <v>47</v>
      </c>
    </row>
    <row r="82" spans="1:11" x14ac:dyDescent="0.2">
      <c r="A82" s="3" t="s">
        <v>280</v>
      </c>
      <c r="B82" t="s">
        <v>278</v>
      </c>
      <c r="C82" t="s">
        <v>279</v>
      </c>
      <c r="D82" t="s">
        <v>11</v>
      </c>
      <c r="E82" t="s">
        <v>29</v>
      </c>
      <c r="F82" t="s">
        <v>281</v>
      </c>
      <c r="G82">
        <v>3669</v>
      </c>
      <c r="H82" s="1">
        <v>21659.919999999998</v>
      </c>
      <c r="I82" t="s">
        <v>14</v>
      </c>
      <c r="J82" s="2">
        <v>26644</v>
      </c>
      <c r="K82">
        <f t="shared" si="1"/>
        <v>39</v>
      </c>
    </row>
    <row r="83" spans="1:11" x14ac:dyDescent="0.2">
      <c r="A83" s="3" t="s">
        <v>283</v>
      </c>
      <c r="B83" t="s">
        <v>282</v>
      </c>
      <c r="C83" t="s">
        <v>90</v>
      </c>
      <c r="D83" t="s">
        <v>11</v>
      </c>
      <c r="E83" t="s">
        <v>29</v>
      </c>
      <c r="F83" t="s">
        <v>284</v>
      </c>
      <c r="G83">
        <v>3822</v>
      </c>
      <c r="H83" s="1">
        <v>22779.11</v>
      </c>
      <c r="I83" t="s">
        <v>14</v>
      </c>
      <c r="J83" s="2">
        <v>24954</v>
      </c>
      <c r="K83">
        <f t="shared" si="1"/>
        <v>43</v>
      </c>
    </row>
    <row r="84" spans="1:11" x14ac:dyDescent="0.2">
      <c r="A84" s="3" t="s">
        <v>286</v>
      </c>
      <c r="B84" t="s">
        <v>285</v>
      </c>
      <c r="C84" t="s">
        <v>184</v>
      </c>
      <c r="D84" t="s">
        <v>11</v>
      </c>
      <c r="E84" t="s">
        <v>12</v>
      </c>
      <c r="F84" t="s">
        <v>220</v>
      </c>
      <c r="G84">
        <v>3119</v>
      </c>
      <c r="H84" s="1">
        <v>25321.49</v>
      </c>
      <c r="I84" t="s">
        <v>14</v>
      </c>
      <c r="J84" s="2">
        <v>29001</v>
      </c>
      <c r="K84">
        <f t="shared" si="1"/>
        <v>32</v>
      </c>
    </row>
    <row r="85" spans="1:11" x14ac:dyDescent="0.2">
      <c r="A85" s="3" t="s">
        <v>289</v>
      </c>
      <c r="B85" t="s">
        <v>287</v>
      </c>
      <c r="C85" t="s">
        <v>288</v>
      </c>
      <c r="D85" t="s">
        <v>24</v>
      </c>
      <c r="E85" t="s">
        <v>12</v>
      </c>
      <c r="F85" t="s">
        <v>261</v>
      </c>
      <c r="G85">
        <v>3152</v>
      </c>
      <c r="H85" s="1">
        <v>45178.080000000002</v>
      </c>
      <c r="I85" t="s">
        <v>14</v>
      </c>
      <c r="J85" s="2">
        <v>24529</v>
      </c>
      <c r="K85">
        <f t="shared" si="1"/>
        <v>44</v>
      </c>
    </row>
    <row r="86" spans="1:11" x14ac:dyDescent="0.2">
      <c r="A86" s="3" t="s">
        <v>292</v>
      </c>
      <c r="B86" t="s">
        <v>290</v>
      </c>
      <c r="C86" t="s">
        <v>291</v>
      </c>
      <c r="D86" t="s">
        <v>11</v>
      </c>
      <c r="E86" t="s">
        <v>43</v>
      </c>
      <c r="F86" t="s">
        <v>293</v>
      </c>
      <c r="G86">
        <v>3259</v>
      </c>
      <c r="H86" s="1">
        <v>23611.360000000001</v>
      </c>
      <c r="I86" t="s">
        <v>14</v>
      </c>
      <c r="J86" s="2">
        <v>22319</v>
      </c>
      <c r="K86">
        <f t="shared" si="1"/>
        <v>50</v>
      </c>
    </row>
    <row r="87" spans="1:11" x14ac:dyDescent="0.2">
      <c r="A87" s="3" t="s">
        <v>295</v>
      </c>
      <c r="B87" t="s">
        <v>294</v>
      </c>
      <c r="C87" t="s">
        <v>269</v>
      </c>
      <c r="D87" t="s">
        <v>11</v>
      </c>
      <c r="E87" t="s">
        <v>12</v>
      </c>
      <c r="F87" t="s">
        <v>296</v>
      </c>
      <c r="G87">
        <v>3727</v>
      </c>
      <c r="H87" s="1">
        <v>24482.34</v>
      </c>
      <c r="I87" t="s">
        <v>14</v>
      </c>
      <c r="J87" s="2">
        <v>24221</v>
      </c>
      <c r="K87">
        <f t="shared" si="1"/>
        <v>45</v>
      </c>
    </row>
    <row r="88" spans="1:11" x14ac:dyDescent="0.2">
      <c r="A88" s="3" t="s">
        <v>298</v>
      </c>
      <c r="B88" t="s">
        <v>297</v>
      </c>
      <c r="C88" t="s">
        <v>222</v>
      </c>
      <c r="D88" t="s">
        <v>11</v>
      </c>
      <c r="E88" t="s">
        <v>29</v>
      </c>
      <c r="F88" t="s">
        <v>19</v>
      </c>
      <c r="G88">
        <v>3647</v>
      </c>
      <c r="H88" s="1">
        <v>24623.360000000001</v>
      </c>
      <c r="I88" t="s">
        <v>14</v>
      </c>
      <c r="J88" s="2">
        <v>30846</v>
      </c>
      <c r="K88">
        <f t="shared" si="1"/>
        <v>27</v>
      </c>
    </row>
    <row r="89" spans="1:11" x14ac:dyDescent="0.2">
      <c r="A89" s="3" t="s">
        <v>301</v>
      </c>
      <c r="B89" t="s">
        <v>299</v>
      </c>
      <c r="C89" t="s">
        <v>300</v>
      </c>
      <c r="D89" t="s">
        <v>24</v>
      </c>
      <c r="E89" t="s">
        <v>29</v>
      </c>
      <c r="F89" t="s">
        <v>302</v>
      </c>
      <c r="G89">
        <v>3162</v>
      </c>
      <c r="H89" s="1">
        <v>44590.01</v>
      </c>
      <c r="I89" t="s">
        <v>20</v>
      </c>
      <c r="J89" s="2">
        <v>18897</v>
      </c>
      <c r="K89">
        <f t="shared" si="1"/>
        <v>60</v>
      </c>
    </row>
    <row r="90" spans="1:11" x14ac:dyDescent="0.2">
      <c r="A90" s="3" t="s">
        <v>304</v>
      </c>
      <c r="B90" t="s">
        <v>299</v>
      </c>
      <c r="C90" t="s">
        <v>303</v>
      </c>
      <c r="D90" t="s">
        <v>18</v>
      </c>
      <c r="E90" t="s">
        <v>12</v>
      </c>
      <c r="F90" t="s">
        <v>305</v>
      </c>
      <c r="G90">
        <v>3409</v>
      </c>
      <c r="H90" s="1">
        <v>25554.58</v>
      </c>
      <c r="I90" t="s">
        <v>20</v>
      </c>
      <c r="J90" s="2">
        <v>32464</v>
      </c>
      <c r="K90">
        <f t="shared" si="1"/>
        <v>23</v>
      </c>
    </row>
    <row r="91" spans="1:11" x14ac:dyDescent="0.2">
      <c r="A91" s="3" t="s">
        <v>308</v>
      </c>
      <c r="B91" t="s">
        <v>306</v>
      </c>
      <c r="C91" t="s">
        <v>307</v>
      </c>
      <c r="D91" t="s">
        <v>11</v>
      </c>
      <c r="E91" t="s">
        <v>29</v>
      </c>
      <c r="F91" t="s">
        <v>309</v>
      </c>
      <c r="G91">
        <v>3114</v>
      </c>
      <c r="H91" s="1">
        <v>25381.22</v>
      </c>
      <c r="I91" t="s">
        <v>20</v>
      </c>
      <c r="J91" s="2">
        <v>31046</v>
      </c>
      <c r="K91">
        <f t="shared" si="1"/>
        <v>27</v>
      </c>
    </row>
    <row r="92" spans="1:11" x14ac:dyDescent="0.2">
      <c r="A92" s="3" t="s">
        <v>312</v>
      </c>
      <c r="B92" t="s">
        <v>310</v>
      </c>
      <c r="C92" t="s">
        <v>311</v>
      </c>
      <c r="D92" t="s">
        <v>24</v>
      </c>
      <c r="E92" t="s">
        <v>29</v>
      </c>
      <c r="F92" t="s">
        <v>313</v>
      </c>
      <c r="G92">
        <v>3075</v>
      </c>
      <c r="H92" s="1">
        <v>44364.74</v>
      </c>
      <c r="I92" t="s">
        <v>14</v>
      </c>
      <c r="J92" s="2">
        <v>20357</v>
      </c>
      <c r="K92">
        <f t="shared" si="1"/>
        <v>56</v>
      </c>
    </row>
    <row r="93" spans="1:11" x14ac:dyDescent="0.2">
      <c r="A93" s="3" t="s">
        <v>316</v>
      </c>
      <c r="B93" t="s">
        <v>314</v>
      </c>
      <c r="C93" t="s">
        <v>315</v>
      </c>
      <c r="D93" t="s">
        <v>11</v>
      </c>
      <c r="E93" t="s">
        <v>29</v>
      </c>
      <c r="F93" t="s">
        <v>113</v>
      </c>
      <c r="G93">
        <v>3819</v>
      </c>
      <c r="H93" s="1">
        <v>25883.11</v>
      </c>
      <c r="I93" t="s">
        <v>14</v>
      </c>
      <c r="J93" s="2">
        <v>21907</v>
      </c>
      <c r="K93">
        <f t="shared" si="1"/>
        <v>52</v>
      </c>
    </row>
    <row r="94" spans="1:11" x14ac:dyDescent="0.2">
      <c r="A94" s="3" t="s">
        <v>319</v>
      </c>
      <c r="B94" t="s">
        <v>317</v>
      </c>
      <c r="C94" t="s">
        <v>318</v>
      </c>
      <c r="D94" t="s">
        <v>11</v>
      </c>
      <c r="E94" t="s">
        <v>29</v>
      </c>
      <c r="F94" t="s">
        <v>320</v>
      </c>
      <c r="G94">
        <v>3113</v>
      </c>
      <c r="H94" s="1">
        <v>19502.82</v>
      </c>
      <c r="I94" t="s">
        <v>20</v>
      </c>
      <c r="J94" s="2">
        <v>33872</v>
      </c>
      <c r="K94">
        <f t="shared" si="1"/>
        <v>19</v>
      </c>
    </row>
    <row r="95" spans="1:11" x14ac:dyDescent="0.2">
      <c r="A95" s="3" t="s">
        <v>621</v>
      </c>
      <c r="B95" t="s">
        <v>317</v>
      </c>
      <c r="C95" t="s">
        <v>620</v>
      </c>
      <c r="D95" t="s">
        <v>132</v>
      </c>
      <c r="E95" t="s">
        <v>29</v>
      </c>
      <c r="F95" t="s">
        <v>622</v>
      </c>
      <c r="G95">
        <v>3629</v>
      </c>
      <c r="H95" s="1">
        <v>98847.93</v>
      </c>
      <c r="I95" t="s">
        <v>20</v>
      </c>
      <c r="J95" s="2">
        <v>21929</v>
      </c>
      <c r="K95">
        <f t="shared" si="1"/>
        <v>51</v>
      </c>
    </row>
    <row r="96" spans="1:11" x14ac:dyDescent="0.2">
      <c r="A96" s="3" t="s">
        <v>325</v>
      </c>
      <c r="B96" t="s">
        <v>324</v>
      </c>
      <c r="C96" t="s">
        <v>216</v>
      </c>
      <c r="D96" t="s">
        <v>11</v>
      </c>
      <c r="E96" t="s">
        <v>12</v>
      </c>
      <c r="F96" t="s">
        <v>326</v>
      </c>
      <c r="G96">
        <v>3172</v>
      </c>
      <c r="H96" s="1">
        <v>26314.34</v>
      </c>
      <c r="I96" t="s">
        <v>14</v>
      </c>
      <c r="J96" s="2">
        <v>24892</v>
      </c>
      <c r="K96">
        <f t="shared" si="1"/>
        <v>43</v>
      </c>
    </row>
    <row r="97" spans="1:11" x14ac:dyDescent="0.2">
      <c r="A97" s="3" t="s">
        <v>329</v>
      </c>
      <c r="B97" t="s">
        <v>327</v>
      </c>
      <c r="C97" t="s">
        <v>328</v>
      </c>
      <c r="D97" t="s">
        <v>18</v>
      </c>
      <c r="E97" t="s">
        <v>12</v>
      </c>
      <c r="F97" t="s">
        <v>330</v>
      </c>
      <c r="G97">
        <v>3673</v>
      </c>
      <c r="H97" s="1">
        <v>27905.19</v>
      </c>
      <c r="I97" t="s">
        <v>14</v>
      </c>
      <c r="J97" s="2">
        <v>24052</v>
      </c>
      <c r="K97">
        <f t="shared" si="1"/>
        <v>46</v>
      </c>
    </row>
    <row r="98" spans="1:11" x14ac:dyDescent="0.2">
      <c r="A98" s="3" t="s">
        <v>332</v>
      </c>
      <c r="B98" t="s">
        <v>331</v>
      </c>
      <c r="C98" t="s">
        <v>177</v>
      </c>
      <c r="D98" t="s">
        <v>11</v>
      </c>
      <c r="E98" t="s">
        <v>12</v>
      </c>
      <c r="G98">
        <v>3861</v>
      </c>
      <c r="H98" s="1">
        <v>29056.19</v>
      </c>
      <c r="I98" t="s">
        <v>14</v>
      </c>
      <c r="J98" s="2">
        <v>26494</v>
      </c>
      <c r="K98">
        <f t="shared" si="1"/>
        <v>39</v>
      </c>
    </row>
    <row r="99" spans="1:11" x14ac:dyDescent="0.2">
      <c r="A99" s="3" t="s">
        <v>335</v>
      </c>
      <c r="B99" t="s">
        <v>333</v>
      </c>
      <c r="C99" t="s">
        <v>334</v>
      </c>
      <c r="D99" t="s">
        <v>24</v>
      </c>
      <c r="E99" t="s">
        <v>12</v>
      </c>
      <c r="F99" t="s">
        <v>336</v>
      </c>
      <c r="G99">
        <v>3557</v>
      </c>
      <c r="H99" s="1">
        <v>47525.79</v>
      </c>
      <c r="I99" t="s">
        <v>20</v>
      </c>
      <c r="J99" s="2">
        <v>26355</v>
      </c>
      <c r="K99">
        <f t="shared" si="1"/>
        <v>39</v>
      </c>
    </row>
    <row r="100" spans="1:11" x14ac:dyDescent="0.2">
      <c r="A100" s="3" t="s">
        <v>339</v>
      </c>
      <c r="B100" t="s">
        <v>337</v>
      </c>
      <c r="C100" t="s">
        <v>338</v>
      </c>
      <c r="D100" t="s">
        <v>11</v>
      </c>
      <c r="E100" t="s">
        <v>12</v>
      </c>
      <c r="F100" t="s">
        <v>340</v>
      </c>
      <c r="G100">
        <v>3417</v>
      </c>
      <c r="H100" s="1">
        <v>24648.16</v>
      </c>
      <c r="I100" t="s">
        <v>14</v>
      </c>
      <c r="J100" s="2">
        <v>22564</v>
      </c>
      <c r="K100">
        <f t="shared" si="1"/>
        <v>50</v>
      </c>
    </row>
    <row r="101" spans="1:11" x14ac:dyDescent="0.2">
      <c r="A101" s="3" t="s">
        <v>343</v>
      </c>
      <c r="B101" t="s">
        <v>341</v>
      </c>
      <c r="C101" t="s">
        <v>342</v>
      </c>
      <c r="D101" t="s">
        <v>11</v>
      </c>
      <c r="E101" t="s">
        <v>29</v>
      </c>
      <c r="F101" t="s">
        <v>344</v>
      </c>
      <c r="G101">
        <v>3118</v>
      </c>
      <c r="H101" s="1">
        <v>22645.7</v>
      </c>
      <c r="I101" t="s">
        <v>14</v>
      </c>
      <c r="J101" s="2">
        <v>22348</v>
      </c>
      <c r="K101">
        <f t="shared" si="1"/>
        <v>50</v>
      </c>
    </row>
    <row r="102" spans="1:11" x14ac:dyDescent="0.2">
      <c r="A102" s="3" t="s">
        <v>277</v>
      </c>
      <c r="B102" t="s">
        <v>275</v>
      </c>
      <c r="C102" t="s">
        <v>276</v>
      </c>
      <c r="D102" t="s">
        <v>132</v>
      </c>
      <c r="E102" t="s">
        <v>29</v>
      </c>
      <c r="F102" t="s">
        <v>141</v>
      </c>
      <c r="G102">
        <v>3717</v>
      </c>
      <c r="H102" s="1">
        <v>85762.08</v>
      </c>
      <c r="I102" t="s">
        <v>20</v>
      </c>
      <c r="J102" s="2">
        <v>22088</v>
      </c>
      <c r="K102">
        <f t="shared" si="1"/>
        <v>51</v>
      </c>
    </row>
    <row r="103" spans="1:11" x14ac:dyDescent="0.2">
      <c r="A103" s="3" t="s">
        <v>350</v>
      </c>
      <c r="B103" t="s">
        <v>348</v>
      </c>
      <c r="C103" t="s">
        <v>349</v>
      </c>
      <c r="D103" t="s">
        <v>11</v>
      </c>
      <c r="E103" t="s">
        <v>29</v>
      </c>
      <c r="F103" t="s">
        <v>351</v>
      </c>
      <c r="G103">
        <v>3157</v>
      </c>
      <c r="H103" s="1">
        <v>24165.35</v>
      </c>
      <c r="I103" t="s">
        <v>14</v>
      </c>
      <c r="J103" s="2">
        <v>22666</v>
      </c>
      <c r="K103">
        <f t="shared" si="1"/>
        <v>49</v>
      </c>
    </row>
    <row r="104" spans="1:11" x14ac:dyDescent="0.2">
      <c r="A104" s="3" t="s">
        <v>745</v>
      </c>
      <c r="B104" t="s">
        <v>352</v>
      </c>
      <c r="C104" t="s">
        <v>353</v>
      </c>
      <c r="D104" t="s">
        <v>132</v>
      </c>
      <c r="E104" t="s">
        <v>12</v>
      </c>
      <c r="F104" t="s">
        <v>746</v>
      </c>
      <c r="G104">
        <v>3984</v>
      </c>
      <c r="H104" s="1">
        <v>91608.38</v>
      </c>
      <c r="I104" t="s">
        <v>14</v>
      </c>
      <c r="J104" s="2">
        <v>21124</v>
      </c>
      <c r="K104">
        <f t="shared" si="1"/>
        <v>54</v>
      </c>
    </row>
    <row r="105" spans="1:11" x14ac:dyDescent="0.2">
      <c r="A105" s="3" t="s">
        <v>354</v>
      </c>
      <c r="B105" t="s">
        <v>352</v>
      </c>
      <c r="C105" t="s">
        <v>353</v>
      </c>
      <c r="D105" t="s">
        <v>24</v>
      </c>
      <c r="E105" t="s">
        <v>43</v>
      </c>
      <c r="F105" t="s">
        <v>137</v>
      </c>
      <c r="G105">
        <v>3736</v>
      </c>
      <c r="H105" s="1">
        <v>40602.15</v>
      </c>
      <c r="I105" t="s">
        <v>14</v>
      </c>
      <c r="J105" s="2">
        <v>24931</v>
      </c>
      <c r="K105">
        <f t="shared" si="1"/>
        <v>43</v>
      </c>
    </row>
    <row r="106" spans="1:11" x14ac:dyDescent="0.2">
      <c r="A106" s="3" t="s">
        <v>359</v>
      </c>
      <c r="B106" t="s">
        <v>358</v>
      </c>
      <c r="C106" t="s">
        <v>311</v>
      </c>
      <c r="D106" t="s">
        <v>18</v>
      </c>
      <c r="E106" t="s">
        <v>29</v>
      </c>
      <c r="F106" t="s">
        <v>344</v>
      </c>
      <c r="G106">
        <v>3122</v>
      </c>
      <c r="H106" s="1">
        <v>32472.59</v>
      </c>
      <c r="I106" t="s">
        <v>14</v>
      </c>
      <c r="J106" s="2">
        <v>32700</v>
      </c>
      <c r="K106">
        <f t="shared" si="1"/>
        <v>22</v>
      </c>
    </row>
    <row r="107" spans="1:11" x14ac:dyDescent="0.2">
      <c r="A107" s="3" t="s">
        <v>361</v>
      </c>
      <c r="B107" t="s">
        <v>360</v>
      </c>
      <c r="C107" t="s">
        <v>57</v>
      </c>
      <c r="D107" t="s">
        <v>24</v>
      </c>
      <c r="E107" t="s">
        <v>12</v>
      </c>
      <c r="F107" t="s">
        <v>59</v>
      </c>
      <c r="G107">
        <v>3137</v>
      </c>
      <c r="H107" s="1">
        <v>48234.6</v>
      </c>
      <c r="I107" t="s">
        <v>14</v>
      </c>
      <c r="J107" s="2">
        <v>25552</v>
      </c>
      <c r="K107">
        <f t="shared" si="1"/>
        <v>42</v>
      </c>
    </row>
    <row r="108" spans="1:11" x14ac:dyDescent="0.2">
      <c r="A108" s="3" t="s">
        <v>364</v>
      </c>
      <c r="B108" t="s">
        <v>362</v>
      </c>
      <c r="C108" t="s">
        <v>363</v>
      </c>
      <c r="D108" t="s">
        <v>132</v>
      </c>
      <c r="E108" t="s">
        <v>12</v>
      </c>
      <c r="G108">
        <v>3554</v>
      </c>
      <c r="H108" s="1">
        <v>87286.34</v>
      </c>
      <c r="I108" t="s">
        <v>20</v>
      </c>
      <c r="J108" s="2">
        <v>24578</v>
      </c>
      <c r="K108">
        <f t="shared" si="1"/>
        <v>44</v>
      </c>
    </row>
    <row r="109" spans="1:11" x14ac:dyDescent="0.2">
      <c r="A109" s="3" t="s">
        <v>366</v>
      </c>
      <c r="B109" t="s">
        <v>365</v>
      </c>
      <c r="C109" t="s">
        <v>108</v>
      </c>
      <c r="D109" t="s">
        <v>18</v>
      </c>
      <c r="E109" t="s">
        <v>12</v>
      </c>
      <c r="F109" t="s">
        <v>220</v>
      </c>
      <c r="G109">
        <v>3331</v>
      </c>
      <c r="H109" s="1">
        <v>30419.17</v>
      </c>
      <c r="I109" t="s">
        <v>14</v>
      </c>
      <c r="J109" s="2">
        <v>29884</v>
      </c>
      <c r="K109">
        <f t="shared" si="1"/>
        <v>30</v>
      </c>
    </row>
    <row r="110" spans="1:11" x14ac:dyDescent="0.2">
      <c r="A110" s="3" t="s">
        <v>369</v>
      </c>
      <c r="B110" t="s">
        <v>367</v>
      </c>
      <c r="C110" t="s">
        <v>368</v>
      </c>
      <c r="D110" t="s">
        <v>11</v>
      </c>
      <c r="E110" t="s">
        <v>29</v>
      </c>
      <c r="F110" t="s">
        <v>370</v>
      </c>
      <c r="G110">
        <v>3093</v>
      </c>
      <c r="H110" s="1">
        <v>23320.01</v>
      </c>
      <c r="I110" t="s">
        <v>14</v>
      </c>
      <c r="J110" s="2">
        <v>32842</v>
      </c>
      <c r="K110">
        <f t="shared" si="1"/>
        <v>22</v>
      </c>
    </row>
    <row r="111" spans="1:11" x14ac:dyDescent="0.2">
      <c r="A111" s="3" t="s">
        <v>372</v>
      </c>
      <c r="B111" t="s">
        <v>371</v>
      </c>
      <c r="C111" t="s">
        <v>190</v>
      </c>
      <c r="D111" t="s">
        <v>11</v>
      </c>
      <c r="E111" t="s">
        <v>29</v>
      </c>
      <c r="F111" t="s">
        <v>271</v>
      </c>
      <c r="G111">
        <v>3969</v>
      </c>
      <c r="H111" s="1">
        <v>28648.61</v>
      </c>
      <c r="I111" t="s">
        <v>20</v>
      </c>
      <c r="J111" s="2">
        <v>30239</v>
      </c>
      <c r="K111">
        <f t="shared" si="1"/>
        <v>29</v>
      </c>
    </row>
    <row r="112" spans="1:11" x14ac:dyDescent="0.2">
      <c r="A112" s="3" t="s">
        <v>569</v>
      </c>
      <c r="B112" t="s">
        <v>376</v>
      </c>
      <c r="C112" t="s">
        <v>568</v>
      </c>
      <c r="D112" t="s">
        <v>132</v>
      </c>
      <c r="E112" t="s">
        <v>192</v>
      </c>
      <c r="F112" t="s">
        <v>570</v>
      </c>
      <c r="G112">
        <v>3181</v>
      </c>
      <c r="H112" s="1">
        <v>110105.06</v>
      </c>
      <c r="I112" t="s">
        <v>20</v>
      </c>
      <c r="J112" s="2">
        <v>22482</v>
      </c>
      <c r="K112">
        <f t="shared" si="1"/>
        <v>50</v>
      </c>
    </row>
    <row r="113" spans="1:11" x14ac:dyDescent="0.2">
      <c r="A113" s="3" t="s">
        <v>378</v>
      </c>
      <c r="B113" t="s">
        <v>376</v>
      </c>
      <c r="C113" t="s">
        <v>377</v>
      </c>
      <c r="D113" t="s">
        <v>18</v>
      </c>
      <c r="E113" t="s">
        <v>43</v>
      </c>
      <c r="F113" t="s">
        <v>379</v>
      </c>
      <c r="G113">
        <v>3703</v>
      </c>
      <c r="H113" s="1">
        <v>25554.58</v>
      </c>
      <c r="I113" t="s">
        <v>20</v>
      </c>
      <c r="J113" s="2">
        <v>32258</v>
      </c>
      <c r="K113">
        <f t="shared" si="1"/>
        <v>23</v>
      </c>
    </row>
    <row r="114" spans="1:11" x14ac:dyDescent="0.2">
      <c r="A114" s="3" t="s">
        <v>381</v>
      </c>
      <c r="B114" t="s">
        <v>376</v>
      </c>
      <c r="C114" t="s">
        <v>380</v>
      </c>
      <c r="D114" t="s">
        <v>24</v>
      </c>
      <c r="E114" t="s">
        <v>29</v>
      </c>
      <c r="F114" t="s">
        <v>382</v>
      </c>
      <c r="G114">
        <v>3780</v>
      </c>
      <c r="H114" s="1">
        <v>46403.42</v>
      </c>
      <c r="I114" t="s">
        <v>20</v>
      </c>
      <c r="J114" s="2">
        <v>31349</v>
      </c>
      <c r="K114">
        <f t="shared" si="1"/>
        <v>26</v>
      </c>
    </row>
    <row r="115" spans="1:11" x14ac:dyDescent="0.2">
      <c r="A115" s="3" t="s">
        <v>385</v>
      </c>
      <c r="B115" t="s">
        <v>383</v>
      </c>
      <c r="C115" t="s">
        <v>384</v>
      </c>
      <c r="D115" t="s">
        <v>11</v>
      </c>
      <c r="E115" t="s">
        <v>29</v>
      </c>
      <c r="F115" t="s">
        <v>234</v>
      </c>
      <c r="G115">
        <v>3112</v>
      </c>
      <c r="H115" s="1">
        <v>21006.67</v>
      </c>
      <c r="I115" t="s">
        <v>14</v>
      </c>
      <c r="J115" s="2">
        <v>24274</v>
      </c>
      <c r="K115">
        <f t="shared" si="1"/>
        <v>45</v>
      </c>
    </row>
    <row r="116" spans="1:11" x14ac:dyDescent="0.2">
      <c r="A116" s="3" t="s">
        <v>247</v>
      </c>
      <c r="B116" t="s">
        <v>245</v>
      </c>
      <c r="C116" t="s">
        <v>246</v>
      </c>
      <c r="D116" t="s">
        <v>132</v>
      </c>
      <c r="E116" t="s">
        <v>29</v>
      </c>
      <c r="F116" t="s">
        <v>240</v>
      </c>
      <c r="G116">
        <v>3145</v>
      </c>
      <c r="H116" s="1">
        <v>87696.24</v>
      </c>
      <c r="I116" t="s">
        <v>20</v>
      </c>
      <c r="J116" s="2">
        <v>26058</v>
      </c>
      <c r="K116">
        <f t="shared" si="1"/>
        <v>40</v>
      </c>
    </row>
    <row r="117" spans="1:11" x14ac:dyDescent="0.2">
      <c r="A117" s="3" t="s">
        <v>391</v>
      </c>
      <c r="B117" t="s">
        <v>389</v>
      </c>
      <c r="C117" t="s">
        <v>390</v>
      </c>
      <c r="D117" t="s">
        <v>18</v>
      </c>
      <c r="E117" t="s">
        <v>12</v>
      </c>
      <c r="F117" t="s">
        <v>379</v>
      </c>
      <c r="G117">
        <v>3581</v>
      </c>
      <c r="H117" s="1">
        <v>26924.55</v>
      </c>
      <c r="I117" t="s">
        <v>14</v>
      </c>
      <c r="J117" s="2">
        <v>24884</v>
      </c>
      <c r="K117">
        <f t="shared" si="1"/>
        <v>43</v>
      </c>
    </row>
    <row r="118" spans="1:11" x14ac:dyDescent="0.2">
      <c r="A118" s="3" t="s">
        <v>394</v>
      </c>
      <c r="B118" t="s">
        <v>392</v>
      </c>
      <c r="C118" t="s">
        <v>393</v>
      </c>
      <c r="D118" t="s">
        <v>11</v>
      </c>
      <c r="E118" t="s">
        <v>12</v>
      </c>
      <c r="F118" t="s">
        <v>261</v>
      </c>
      <c r="G118">
        <v>3099</v>
      </c>
      <c r="H118" s="1">
        <v>26942.28</v>
      </c>
      <c r="I118" t="s">
        <v>20</v>
      </c>
      <c r="J118" s="2">
        <v>24159</v>
      </c>
      <c r="K118">
        <f t="shared" si="1"/>
        <v>45</v>
      </c>
    </row>
    <row r="119" spans="1:11" x14ac:dyDescent="0.2">
      <c r="A119" s="3" t="s">
        <v>397</v>
      </c>
      <c r="B119" t="s">
        <v>395</v>
      </c>
      <c r="C119" t="s">
        <v>396</v>
      </c>
      <c r="D119" t="s">
        <v>11</v>
      </c>
      <c r="E119" t="s">
        <v>29</v>
      </c>
      <c r="F119" t="s">
        <v>25</v>
      </c>
      <c r="G119">
        <v>3657</v>
      </c>
      <c r="H119" s="1">
        <v>25987.75</v>
      </c>
      <c r="I119" t="s">
        <v>14</v>
      </c>
      <c r="J119" s="2">
        <v>24988</v>
      </c>
      <c r="K119">
        <f t="shared" si="1"/>
        <v>43</v>
      </c>
    </row>
    <row r="120" spans="1:11" x14ac:dyDescent="0.2">
      <c r="A120" s="3" t="s">
        <v>399</v>
      </c>
      <c r="B120" t="s">
        <v>398</v>
      </c>
      <c r="C120" t="s">
        <v>216</v>
      </c>
      <c r="D120" t="s">
        <v>11</v>
      </c>
      <c r="E120" t="s">
        <v>12</v>
      </c>
      <c r="F120" t="s">
        <v>92</v>
      </c>
      <c r="G120">
        <v>3882</v>
      </c>
      <c r="H120" s="1">
        <v>26119.1</v>
      </c>
      <c r="I120" t="s">
        <v>14</v>
      </c>
      <c r="J120" s="2">
        <v>23338</v>
      </c>
      <c r="K120">
        <f t="shared" si="1"/>
        <v>48</v>
      </c>
    </row>
    <row r="121" spans="1:11" x14ac:dyDescent="0.2">
      <c r="A121" s="3" t="s">
        <v>402</v>
      </c>
      <c r="B121" t="s">
        <v>400</v>
      </c>
      <c r="C121" t="s">
        <v>401</v>
      </c>
      <c r="D121" t="s">
        <v>11</v>
      </c>
      <c r="E121" t="s">
        <v>29</v>
      </c>
      <c r="F121" t="s">
        <v>403</v>
      </c>
      <c r="G121">
        <v>3617</v>
      </c>
      <c r="H121" s="1">
        <v>26623.7</v>
      </c>
      <c r="I121" t="s">
        <v>14</v>
      </c>
      <c r="J121" s="2">
        <v>24418</v>
      </c>
      <c r="K121">
        <f t="shared" si="1"/>
        <v>45</v>
      </c>
    </row>
    <row r="122" spans="1:11" x14ac:dyDescent="0.2">
      <c r="A122" s="3" t="s">
        <v>406</v>
      </c>
      <c r="B122" t="s">
        <v>404</v>
      </c>
      <c r="C122" t="s">
        <v>405</v>
      </c>
      <c r="D122" t="s">
        <v>18</v>
      </c>
      <c r="E122" t="s">
        <v>29</v>
      </c>
      <c r="F122" t="s">
        <v>407</v>
      </c>
      <c r="G122">
        <v>3116</v>
      </c>
      <c r="H122" s="1">
        <v>40924.699999999997</v>
      </c>
      <c r="I122" t="s">
        <v>20</v>
      </c>
      <c r="J122" s="2">
        <v>24857</v>
      </c>
      <c r="K122">
        <f t="shared" si="1"/>
        <v>43</v>
      </c>
    </row>
    <row r="123" spans="1:11" x14ac:dyDescent="0.2">
      <c r="A123" s="3" t="s">
        <v>409</v>
      </c>
      <c r="B123" t="s">
        <v>408</v>
      </c>
      <c r="C123" t="s">
        <v>16</v>
      </c>
      <c r="D123" t="s">
        <v>11</v>
      </c>
      <c r="E123" t="s">
        <v>29</v>
      </c>
      <c r="F123" t="s">
        <v>284</v>
      </c>
      <c r="G123">
        <v>3448</v>
      </c>
      <c r="H123" s="1">
        <v>29196.98</v>
      </c>
      <c r="I123" t="s">
        <v>20</v>
      </c>
      <c r="J123" s="2">
        <v>26902</v>
      </c>
      <c r="K123">
        <f t="shared" si="1"/>
        <v>38</v>
      </c>
    </row>
    <row r="124" spans="1:11" x14ac:dyDescent="0.2">
      <c r="A124" s="3" t="s">
        <v>412</v>
      </c>
      <c r="B124" t="s">
        <v>410</v>
      </c>
      <c r="C124" t="s">
        <v>411</v>
      </c>
      <c r="D124" t="s">
        <v>11</v>
      </c>
      <c r="E124" t="s">
        <v>29</v>
      </c>
      <c r="F124" t="s">
        <v>59</v>
      </c>
      <c r="G124">
        <v>3085</v>
      </c>
      <c r="H124" s="1">
        <v>23910.28</v>
      </c>
      <c r="I124" t="s">
        <v>14</v>
      </c>
      <c r="J124" s="2">
        <v>24918</v>
      </c>
      <c r="K124">
        <f t="shared" si="1"/>
        <v>43</v>
      </c>
    </row>
    <row r="125" spans="1:11" x14ac:dyDescent="0.2">
      <c r="A125" s="3" t="s">
        <v>415</v>
      </c>
      <c r="B125" t="s">
        <v>413</v>
      </c>
      <c r="C125" t="s">
        <v>414</v>
      </c>
      <c r="D125" t="s">
        <v>11</v>
      </c>
      <c r="E125" t="s">
        <v>29</v>
      </c>
      <c r="F125" t="s">
        <v>416</v>
      </c>
      <c r="G125">
        <v>3679</v>
      </c>
      <c r="H125" s="1">
        <v>23757.38</v>
      </c>
      <c r="I125" t="s">
        <v>14</v>
      </c>
      <c r="J125" s="2">
        <v>30018</v>
      </c>
      <c r="K125">
        <f t="shared" si="1"/>
        <v>29</v>
      </c>
    </row>
    <row r="126" spans="1:11" x14ac:dyDescent="0.2">
      <c r="A126" s="3" t="s">
        <v>419</v>
      </c>
      <c r="B126" t="s">
        <v>417</v>
      </c>
      <c r="C126" t="s">
        <v>418</v>
      </c>
      <c r="D126" t="s">
        <v>18</v>
      </c>
      <c r="E126" t="s">
        <v>29</v>
      </c>
      <c r="F126" t="s">
        <v>344</v>
      </c>
      <c r="G126">
        <v>3824</v>
      </c>
      <c r="H126" s="1">
        <v>38141.879999999997</v>
      </c>
      <c r="I126" t="s">
        <v>20</v>
      </c>
      <c r="J126" s="2">
        <v>24517</v>
      </c>
      <c r="K126">
        <f t="shared" si="1"/>
        <v>44</v>
      </c>
    </row>
    <row r="127" spans="1:11" x14ac:dyDescent="0.2">
      <c r="A127" s="3" t="s">
        <v>422</v>
      </c>
      <c r="B127" t="s">
        <v>420</v>
      </c>
      <c r="C127" t="s">
        <v>421</v>
      </c>
      <c r="D127" t="s">
        <v>24</v>
      </c>
      <c r="E127" t="s">
        <v>12</v>
      </c>
      <c r="F127" t="s">
        <v>84</v>
      </c>
      <c r="G127">
        <v>3589</v>
      </c>
      <c r="H127" s="1">
        <v>41599.53</v>
      </c>
      <c r="I127" t="s">
        <v>14</v>
      </c>
      <c r="J127" s="2">
        <v>29425</v>
      </c>
      <c r="K127">
        <f t="shared" si="1"/>
        <v>31</v>
      </c>
    </row>
    <row r="128" spans="1:11" x14ac:dyDescent="0.2">
      <c r="A128" s="3" t="s">
        <v>425</v>
      </c>
      <c r="B128" t="s">
        <v>423</v>
      </c>
      <c r="C128" t="s">
        <v>424</v>
      </c>
      <c r="D128" t="s">
        <v>11</v>
      </c>
      <c r="E128" t="s">
        <v>29</v>
      </c>
      <c r="F128" t="s">
        <v>261</v>
      </c>
      <c r="G128">
        <v>3175</v>
      </c>
      <c r="H128" s="1">
        <v>23209.34</v>
      </c>
      <c r="I128" t="s">
        <v>14</v>
      </c>
      <c r="J128" s="2">
        <v>23247</v>
      </c>
      <c r="K128">
        <f t="shared" si="1"/>
        <v>48</v>
      </c>
    </row>
    <row r="129" spans="1:11" x14ac:dyDescent="0.2">
      <c r="A129" s="3" t="s">
        <v>427</v>
      </c>
      <c r="B129" t="s">
        <v>426</v>
      </c>
      <c r="C129" t="s">
        <v>384</v>
      </c>
      <c r="D129" t="s">
        <v>11</v>
      </c>
      <c r="E129" t="s">
        <v>29</v>
      </c>
      <c r="F129" t="s">
        <v>74</v>
      </c>
      <c r="G129">
        <v>3126</v>
      </c>
      <c r="H129" s="1">
        <v>22882.92</v>
      </c>
      <c r="I129" t="s">
        <v>14</v>
      </c>
      <c r="J129" s="2">
        <v>24865</v>
      </c>
      <c r="K129">
        <f t="shared" si="1"/>
        <v>43</v>
      </c>
    </row>
    <row r="130" spans="1:11" x14ac:dyDescent="0.2">
      <c r="A130" s="3" t="s">
        <v>430</v>
      </c>
      <c r="B130" t="s">
        <v>428</v>
      </c>
      <c r="C130" t="s">
        <v>429</v>
      </c>
      <c r="D130" t="s">
        <v>11</v>
      </c>
      <c r="E130" t="s">
        <v>29</v>
      </c>
      <c r="F130" t="s">
        <v>44</v>
      </c>
      <c r="G130">
        <v>3151</v>
      </c>
      <c r="H130" s="1">
        <v>23995.19</v>
      </c>
      <c r="I130" t="s">
        <v>14</v>
      </c>
      <c r="J130" s="2">
        <v>31450</v>
      </c>
      <c r="K130">
        <f t="shared" si="1"/>
        <v>25</v>
      </c>
    </row>
    <row r="131" spans="1:11" x14ac:dyDescent="0.2">
      <c r="A131" s="3" t="s">
        <v>432</v>
      </c>
      <c r="B131" t="s">
        <v>431</v>
      </c>
      <c r="C131" t="s">
        <v>68</v>
      </c>
      <c r="D131" t="s">
        <v>24</v>
      </c>
      <c r="E131" t="s">
        <v>12</v>
      </c>
      <c r="F131" t="s">
        <v>137</v>
      </c>
      <c r="G131">
        <v>3874</v>
      </c>
      <c r="H131" s="1">
        <v>50391.54</v>
      </c>
      <c r="I131" t="s">
        <v>14</v>
      </c>
      <c r="J131" s="2">
        <v>23207</v>
      </c>
      <c r="K131">
        <f t="shared" ref="K131:K194" si="2">DATEDIF(J131,"31/12/2011","y")</f>
        <v>48</v>
      </c>
    </row>
    <row r="132" spans="1:11" x14ac:dyDescent="0.2">
      <c r="A132" s="3" t="s">
        <v>434</v>
      </c>
      <c r="B132" t="s">
        <v>433</v>
      </c>
      <c r="C132" t="s">
        <v>16</v>
      </c>
      <c r="D132" t="s">
        <v>11</v>
      </c>
      <c r="E132" t="s">
        <v>29</v>
      </c>
      <c r="F132" t="s">
        <v>40</v>
      </c>
      <c r="G132">
        <v>3143</v>
      </c>
      <c r="H132" s="1">
        <v>31181.32</v>
      </c>
      <c r="I132" t="s">
        <v>20</v>
      </c>
      <c r="J132" s="2">
        <v>21938</v>
      </c>
      <c r="K132">
        <f t="shared" si="2"/>
        <v>51</v>
      </c>
    </row>
    <row r="133" spans="1:11" x14ac:dyDescent="0.2">
      <c r="A133" s="3" t="s">
        <v>436</v>
      </c>
      <c r="B133" t="s">
        <v>435</v>
      </c>
      <c r="C133" t="s">
        <v>346</v>
      </c>
      <c r="D133" t="s">
        <v>18</v>
      </c>
      <c r="E133" t="s">
        <v>29</v>
      </c>
      <c r="F133" t="s">
        <v>163</v>
      </c>
      <c r="G133">
        <v>3140</v>
      </c>
      <c r="H133" s="1">
        <v>33063.879999999997</v>
      </c>
      <c r="I133" t="s">
        <v>20</v>
      </c>
      <c r="J133" s="2">
        <v>31894</v>
      </c>
      <c r="K133">
        <f t="shared" si="2"/>
        <v>24</v>
      </c>
    </row>
    <row r="134" spans="1:11" x14ac:dyDescent="0.2">
      <c r="A134" s="3" t="s">
        <v>438</v>
      </c>
      <c r="B134" t="s">
        <v>437</v>
      </c>
      <c r="C134" t="s">
        <v>246</v>
      </c>
      <c r="D134" t="s">
        <v>11</v>
      </c>
      <c r="E134" t="s">
        <v>29</v>
      </c>
      <c r="F134" t="s">
        <v>63</v>
      </c>
      <c r="G134">
        <v>3675</v>
      </c>
      <c r="H134" s="1">
        <v>24226.5</v>
      </c>
      <c r="I134" t="s">
        <v>14</v>
      </c>
      <c r="J134" s="2">
        <v>26461</v>
      </c>
      <c r="K134">
        <f t="shared" si="2"/>
        <v>39</v>
      </c>
    </row>
    <row r="135" spans="1:11" x14ac:dyDescent="0.2">
      <c r="A135" s="3" t="s">
        <v>441</v>
      </c>
      <c r="B135" t="s">
        <v>439</v>
      </c>
      <c r="C135" t="s">
        <v>440</v>
      </c>
      <c r="D135" t="s">
        <v>11</v>
      </c>
      <c r="E135" t="s">
        <v>12</v>
      </c>
      <c r="F135" t="s">
        <v>442</v>
      </c>
      <c r="G135">
        <v>3711</v>
      </c>
      <c r="H135" s="1">
        <v>24234.720000000001</v>
      </c>
      <c r="I135" t="s">
        <v>20</v>
      </c>
      <c r="J135" s="2">
        <v>20594</v>
      </c>
      <c r="K135">
        <f t="shared" si="2"/>
        <v>55</v>
      </c>
    </row>
    <row r="136" spans="1:11" x14ac:dyDescent="0.2">
      <c r="A136" s="3" t="s">
        <v>445</v>
      </c>
      <c r="B136" t="s">
        <v>443</v>
      </c>
      <c r="C136" t="s">
        <v>444</v>
      </c>
      <c r="D136" t="s">
        <v>11</v>
      </c>
      <c r="E136" t="s">
        <v>12</v>
      </c>
      <c r="F136" t="s">
        <v>244</v>
      </c>
      <c r="G136">
        <v>3115</v>
      </c>
      <c r="H136" s="1">
        <v>30383.99</v>
      </c>
      <c r="I136" t="s">
        <v>14</v>
      </c>
      <c r="J136" s="2">
        <v>32069</v>
      </c>
      <c r="K136">
        <f t="shared" si="2"/>
        <v>24</v>
      </c>
    </row>
    <row r="137" spans="1:11" x14ac:dyDescent="0.2">
      <c r="A137" s="3" t="s">
        <v>448</v>
      </c>
      <c r="B137" t="s">
        <v>446</v>
      </c>
      <c r="C137" t="s">
        <v>447</v>
      </c>
      <c r="D137" t="s">
        <v>11</v>
      </c>
      <c r="E137" t="s">
        <v>29</v>
      </c>
      <c r="F137" t="s">
        <v>449</v>
      </c>
      <c r="G137">
        <v>3078</v>
      </c>
      <c r="H137" s="1">
        <v>19907.93</v>
      </c>
      <c r="I137" t="s">
        <v>14</v>
      </c>
      <c r="J137" s="2">
        <v>24216</v>
      </c>
      <c r="K137">
        <f t="shared" si="2"/>
        <v>45</v>
      </c>
    </row>
    <row r="138" spans="1:11" x14ac:dyDescent="0.2">
      <c r="A138" s="3" t="s">
        <v>452</v>
      </c>
      <c r="B138" t="s">
        <v>450</v>
      </c>
      <c r="C138" t="s">
        <v>451</v>
      </c>
      <c r="D138" t="s">
        <v>11</v>
      </c>
      <c r="E138" t="s">
        <v>29</v>
      </c>
      <c r="G138">
        <v>3007</v>
      </c>
      <c r="H138" s="1">
        <v>25040.53</v>
      </c>
      <c r="I138" t="s">
        <v>14</v>
      </c>
      <c r="J138" s="2">
        <v>23466</v>
      </c>
      <c r="K138">
        <f t="shared" si="2"/>
        <v>47</v>
      </c>
    </row>
    <row r="139" spans="1:11" x14ac:dyDescent="0.2">
      <c r="A139" s="3" t="s">
        <v>455</v>
      </c>
      <c r="B139" t="s">
        <v>453</v>
      </c>
      <c r="C139" t="s">
        <v>454</v>
      </c>
      <c r="D139" t="s">
        <v>11</v>
      </c>
      <c r="E139" t="s">
        <v>12</v>
      </c>
      <c r="F139" t="s">
        <v>220</v>
      </c>
      <c r="G139">
        <v>3954</v>
      </c>
      <c r="H139" s="1">
        <v>28023.64</v>
      </c>
      <c r="I139" t="s">
        <v>14</v>
      </c>
      <c r="J139" s="2">
        <v>30888</v>
      </c>
      <c r="K139">
        <f t="shared" si="2"/>
        <v>27</v>
      </c>
    </row>
    <row r="140" spans="1:11" x14ac:dyDescent="0.2">
      <c r="A140" s="3" t="s">
        <v>457</v>
      </c>
      <c r="B140" t="s">
        <v>456</v>
      </c>
      <c r="C140" t="s">
        <v>46</v>
      </c>
      <c r="D140" t="s">
        <v>24</v>
      </c>
      <c r="E140" t="s">
        <v>29</v>
      </c>
      <c r="F140" t="s">
        <v>48</v>
      </c>
      <c r="G140">
        <v>3998</v>
      </c>
      <c r="H140" s="1">
        <v>56397.05</v>
      </c>
      <c r="I140" t="s">
        <v>20</v>
      </c>
      <c r="J140" s="2">
        <v>21507</v>
      </c>
      <c r="K140">
        <f t="shared" si="2"/>
        <v>53</v>
      </c>
    </row>
    <row r="141" spans="1:11" x14ac:dyDescent="0.2">
      <c r="A141" s="3" t="s">
        <v>459</v>
      </c>
      <c r="B141" t="s">
        <v>458</v>
      </c>
      <c r="C141" t="s">
        <v>384</v>
      </c>
      <c r="D141" t="s">
        <v>11</v>
      </c>
      <c r="E141" t="s">
        <v>29</v>
      </c>
      <c r="F141" t="s">
        <v>460</v>
      </c>
      <c r="G141">
        <v>3991</v>
      </c>
      <c r="H141" s="1">
        <v>19842.34</v>
      </c>
      <c r="I141" t="s">
        <v>14</v>
      </c>
      <c r="J141" s="2">
        <v>20882</v>
      </c>
      <c r="K141">
        <f t="shared" si="2"/>
        <v>54</v>
      </c>
    </row>
    <row r="142" spans="1:11" x14ac:dyDescent="0.2">
      <c r="A142" s="3" t="s">
        <v>463</v>
      </c>
      <c r="B142" t="s">
        <v>461</v>
      </c>
      <c r="C142" t="s">
        <v>462</v>
      </c>
      <c r="D142" t="s">
        <v>11</v>
      </c>
      <c r="E142" t="s">
        <v>29</v>
      </c>
      <c r="F142" t="s">
        <v>137</v>
      </c>
      <c r="G142">
        <v>3685</v>
      </c>
      <c r="H142" s="1">
        <v>24005.82</v>
      </c>
      <c r="I142" t="s">
        <v>14</v>
      </c>
      <c r="J142" s="2">
        <v>23097</v>
      </c>
      <c r="K142">
        <f t="shared" si="2"/>
        <v>48</v>
      </c>
    </row>
    <row r="143" spans="1:11" x14ac:dyDescent="0.2">
      <c r="A143" s="3" t="s">
        <v>466</v>
      </c>
      <c r="B143" t="s">
        <v>464</v>
      </c>
      <c r="C143" t="s">
        <v>465</v>
      </c>
      <c r="D143" t="s">
        <v>11</v>
      </c>
      <c r="E143" t="s">
        <v>29</v>
      </c>
      <c r="F143" t="s">
        <v>88</v>
      </c>
      <c r="G143">
        <v>3691</v>
      </c>
      <c r="H143" s="1">
        <v>26464.36</v>
      </c>
      <c r="I143" t="s">
        <v>14</v>
      </c>
      <c r="J143" s="2">
        <v>24046</v>
      </c>
      <c r="K143">
        <f t="shared" si="2"/>
        <v>46</v>
      </c>
    </row>
    <row r="144" spans="1:11" x14ac:dyDescent="0.2">
      <c r="A144" s="3" t="s">
        <v>468</v>
      </c>
      <c r="B144" t="s">
        <v>467</v>
      </c>
      <c r="C144" t="s">
        <v>57</v>
      </c>
      <c r="D144" t="s">
        <v>24</v>
      </c>
      <c r="E144" t="s">
        <v>12</v>
      </c>
      <c r="F144" t="s">
        <v>84</v>
      </c>
      <c r="G144">
        <v>3071</v>
      </c>
      <c r="H144" s="1">
        <v>38918.239999999998</v>
      </c>
      <c r="I144" t="s">
        <v>14</v>
      </c>
      <c r="J144" s="2">
        <v>30451</v>
      </c>
      <c r="K144">
        <f t="shared" si="2"/>
        <v>28</v>
      </c>
    </row>
    <row r="145" spans="1:11" x14ac:dyDescent="0.2">
      <c r="A145" s="3" t="s">
        <v>470</v>
      </c>
      <c r="B145" t="s">
        <v>469</v>
      </c>
      <c r="C145" t="s">
        <v>57</v>
      </c>
      <c r="D145" t="s">
        <v>18</v>
      </c>
      <c r="E145" t="s">
        <v>12</v>
      </c>
      <c r="F145" t="s">
        <v>296</v>
      </c>
      <c r="G145">
        <v>3040</v>
      </c>
      <c r="H145" s="1">
        <v>31448.52</v>
      </c>
      <c r="I145" t="s">
        <v>14</v>
      </c>
      <c r="J145" s="2">
        <v>24237</v>
      </c>
      <c r="K145">
        <f t="shared" si="2"/>
        <v>45</v>
      </c>
    </row>
    <row r="146" spans="1:11" x14ac:dyDescent="0.2">
      <c r="A146" s="3" t="s">
        <v>219</v>
      </c>
      <c r="B146" t="s">
        <v>218</v>
      </c>
      <c r="C146" t="s">
        <v>82</v>
      </c>
      <c r="D146" t="s">
        <v>132</v>
      </c>
      <c r="E146" t="s">
        <v>12</v>
      </c>
      <c r="F146" t="s">
        <v>220</v>
      </c>
      <c r="G146">
        <v>3022</v>
      </c>
      <c r="H146" s="1">
        <v>78959.28</v>
      </c>
      <c r="I146" t="s">
        <v>14</v>
      </c>
      <c r="J146" s="2">
        <v>27168</v>
      </c>
      <c r="K146">
        <f t="shared" si="2"/>
        <v>37</v>
      </c>
    </row>
    <row r="147" spans="1:11" x14ac:dyDescent="0.2">
      <c r="A147" s="3" t="s">
        <v>476</v>
      </c>
      <c r="B147" t="s">
        <v>474</v>
      </c>
      <c r="C147" t="s">
        <v>475</v>
      </c>
      <c r="D147" t="s">
        <v>11</v>
      </c>
      <c r="E147" t="s">
        <v>29</v>
      </c>
      <c r="F147" t="s">
        <v>84</v>
      </c>
      <c r="G147">
        <v>3156</v>
      </c>
      <c r="H147" s="1">
        <v>14703.91</v>
      </c>
      <c r="I147" t="s">
        <v>20</v>
      </c>
      <c r="J147" s="2">
        <v>32701</v>
      </c>
      <c r="K147">
        <f t="shared" si="2"/>
        <v>22</v>
      </c>
    </row>
    <row r="148" spans="1:11" x14ac:dyDescent="0.2">
      <c r="A148" s="3" t="s">
        <v>478</v>
      </c>
      <c r="B148" t="s">
        <v>477</v>
      </c>
      <c r="C148" t="s">
        <v>475</v>
      </c>
      <c r="D148" t="s">
        <v>24</v>
      </c>
      <c r="E148" t="s">
        <v>29</v>
      </c>
      <c r="F148" t="s">
        <v>479</v>
      </c>
      <c r="G148">
        <v>3592</v>
      </c>
      <c r="H148" s="1">
        <v>42157.16</v>
      </c>
      <c r="I148" t="s">
        <v>20</v>
      </c>
      <c r="J148" s="2">
        <v>29747</v>
      </c>
      <c r="K148">
        <f t="shared" si="2"/>
        <v>30</v>
      </c>
    </row>
    <row r="149" spans="1:11" x14ac:dyDescent="0.2">
      <c r="A149" s="3" t="s">
        <v>834</v>
      </c>
      <c r="B149" t="s">
        <v>477</v>
      </c>
      <c r="C149" t="s">
        <v>740</v>
      </c>
      <c r="D149" t="s">
        <v>132</v>
      </c>
      <c r="E149" t="s">
        <v>29</v>
      </c>
      <c r="F149" t="s">
        <v>835</v>
      </c>
      <c r="G149">
        <v>3243</v>
      </c>
      <c r="H149" s="1">
        <v>111160.62</v>
      </c>
      <c r="I149" t="s">
        <v>14</v>
      </c>
      <c r="J149" s="2">
        <v>19874</v>
      </c>
      <c r="K149">
        <f t="shared" si="2"/>
        <v>57</v>
      </c>
    </row>
    <row r="150" spans="1:11" x14ac:dyDescent="0.2">
      <c r="A150" s="3" t="s">
        <v>485</v>
      </c>
      <c r="B150" t="s">
        <v>477</v>
      </c>
      <c r="C150" t="s">
        <v>484</v>
      </c>
      <c r="D150" t="s">
        <v>18</v>
      </c>
      <c r="E150" t="s">
        <v>12</v>
      </c>
      <c r="F150" t="s">
        <v>320</v>
      </c>
      <c r="G150">
        <v>3063</v>
      </c>
      <c r="H150" s="1">
        <v>33135.870000000003</v>
      </c>
      <c r="I150" t="s">
        <v>20</v>
      </c>
      <c r="J150" s="2">
        <v>28843</v>
      </c>
      <c r="K150">
        <f t="shared" si="2"/>
        <v>33</v>
      </c>
    </row>
    <row r="151" spans="1:11" x14ac:dyDescent="0.2">
      <c r="A151" s="3" t="s">
        <v>488</v>
      </c>
      <c r="B151" t="s">
        <v>486</v>
      </c>
      <c r="C151" t="s">
        <v>487</v>
      </c>
      <c r="D151" t="s">
        <v>18</v>
      </c>
      <c r="E151" t="s">
        <v>29</v>
      </c>
      <c r="F151" t="s">
        <v>95</v>
      </c>
      <c r="G151">
        <v>3169</v>
      </c>
      <c r="H151" s="1">
        <v>30237.83</v>
      </c>
      <c r="I151" t="s">
        <v>14</v>
      </c>
      <c r="J151" s="2">
        <v>23499</v>
      </c>
      <c r="K151">
        <f t="shared" si="2"/>
        <v>47</v>
      </c>
    </row>
    <row r="152" spans="1:11" x14ac:dyDescent="0.2">
      <c r="A152" s="3" t="s">
        <v>490</v>
      </c>
      <c r="B152" t="s">
        <v>489</v>
      </c>
      <c r="C152" t="s">
        <v>229</v>
      </c>
      <c r="D152" t="s">
        <v>11</v>
      </c>
      <c r="E152" t="s">
        <v>29</v>
      </c>
      <c r="F152" t="s">
        <v>141</v>
      </c>
      <c r="G152">
        <v>3248</v>
      </c>
      <c r="H152" s="1">
        <v>30103.26</v>
      </c>
      <c r="I152" t="s">
        <v>20</v>
      </c>
      <c r="J152" s="2">
        <v>29998</v>
      </c>
      <c r="K152">
        <f t="shared" si="2"/>
        <v>29</v>
      </c>
    </row>
    <row r="153" spans="1:11" x14ac:dyDescent="0.2">
      <c r="A153" s="3" t="s">
        <v>493</v>
      </c>
      <c r="B153" t="s">
        <v>491</v>
      </c>
      <c r="C153" t="s">
        <v>492</v>
      </c>
      <c r="D153" t="s">
        <v>11</v>
      </c>
      <c r="E153" t="s">
        <v>12</v>
      </c>
      <c r="F153" t="s">
        <v>220</v>
      </c>
      <c r="G153">
        <v>3593</v>
      </c>
      <c r="H153" s="1">
        <v>25601.89</v>
      </c>
      <c r="I153" t="s">
        <v>14</v>
      </c>
      <c r="J153" s="2">
        <v>31082</v>
      </c>
      <c r="K153">
        <f t="shared" si="2"/>
        <v>26</v>
      </c>
    </row>
    <row r="154" spans="1:11" x14ac:dyDescent="0.2">
      <c r="A154" s="3" t="s">
        <v>496</v>
      </c>
      <c r="B154" t="s">
        <v>494</v>
      </c>
      <c r="C154" t="s">
        <v>495</v>
      </c>
      <c r="D154" t="s">
        <v>11</v>
      </c>
      <c r="E154" t="s">
        <v>29</v>
      </c>
      <c r="F154" t="s">
        <v>309</v>
      </c>
      <c r="G154">
        <v>3144</v>
      </c>
      <c r="H154" s="1">
        <v>30625.69</v>
      </c>
      <c r="I154" t="s">
        <v>20</v>
      </c>
      <c r="J154" s="2">
        <v>30938</v>
      </c>
      <c r="K154">
        <f t="shared" si="2"/>
        <v>27</v>
      </c>
    </row>
    <row r="155" spans="1:11" x14ac:dyDescent="0.2">
      <c r="A155" s="3" t="s">
        <v>498</v>
      </c>
      <c r="B155" t="s">
        <v>497</v>
      </c>
      <c r="C155" t="s">
        <v>79</v>
      </c>
      <c r="D155" t="s">
        <v>11</v>
      </c>
      <c r="E155" t="s">
        <v>29</v>
      </c>
      <c r="F155" t="s">
        <v>113</v>
      </c>
      <c r="G155">
        <v>3676</v>
      </c>
      <c r="H155" s="1">
        <v>23769.279999999999</v>
      </c>
      <c r="I155" t="s">
        <v>14</v>
      </c>
      <c r="J155" s="2">
        <v>22251</v>
      </c>
      <c r="K155">
        <f t="shared" si="2"/>
        <v>51</v>
      </c>
    </row>
    <row r="156" spans="1:11" x14ac:dyDescent="0.2">
      <c r="A156" s="3" t="s">
        <v>501</v>
      </c>
      <c r="B156" t="s">
        <v>499</v>
      </c>
      <c r="C156" t="s">
        <v>500</v>
      </c>
      <c r="D156" t="s">
        <v>11</v>
      </c>
      <c r="E156" t="s">
        <v>29</v>
      </c>
      <c r="F156" t="s">
        <v>70</v>
      </c>
      <c r="G156">
        <v>3056</v>
      </c>
      <c r="H156" s="1">
        <v>22033.21</v>
      </c>
      <c r="I156" t="s">
        <v>14</v>
      </c>
      <c r="J156" s="2">
        <v>33303</v>
      </c>
      <c r="K156">
        <f t="shared" si="2"/>
        <v>20</v>
      </c>
    </row>
    <row r="157" spans="1:11" x14ac:dyDescent="0.2">
      <c r="A157" s="3" t="s">
        <v>504</v>
      </c>
      <c r="B157" t="s">
        <v>502</v>
      </c>
      <c r="C157" t="s">
        <v>503</v>
      </c>
      <c r="D157" t="s">
        <v>11</v>
      </c>
      <c r="E157" t="s">
        <v>29</v>
      </c>
      <c r="F157" t="s">
        <v>460</v>
      </c>
      <c r="G157">
        <v>3668</v>
      </c>
      <c r="H157" s="1">
        <v>22352.799999999999</v>
      </c>
      <c r="I157" t="s">
        <v>14</v>
      </c>
      <c r="J157" s="2">
        <v>33127</v>
      </c>
      <c r="K157">
        <f t="shared" si="2"/>
        <v>21</v>
      </c>
    </row>
    <row r="158" spans="1:11" x14ac:dyDescent="0.2">
      <c r="A158" s="3" t="s">
        <v>506</v>
      </c>
      <c r="B158" t="s">
        <v>505</v>
      </c>
      <c r="C158" t="s">
        <v>356</v>
      </c>
      <c r="D158" t="s">
        <v>24</v>
      </c>
      <c r="E158" t="s">
        <v>43</v>
      </c>
      <c r="F158" t="s">
        <v>137</v>
      </c>
      <c r="G158">
        <v>3607</v>
      </c>
      <c r="H158" s="1">
        <v>55197.45</v>
      </c>
      <c r="I158" t="s">
        <v>20</v>
      </c>
      <c r="J158" s="2">
        <v>24603</v>
      </c>
      <c r="K158">
        <f t="shared" si="2"/>
        <v>44</v>
      </c>
    </row>
    <row r="159" spans="1:11" x14ac:dyDescent="0.2">
      <c r="A159" s="3" t="s">
        <v>509</v>
      </c>
      <c r="B159" t="s">
        <v>507</v>
      </c>
      <c r="C159" t="s">
        <v>508</v>
      </c>
      <c r="D159" t="s">
        <v>18</v>
      </c>
      <c r="E159" t="s">
        <v>29</v>
      </c>
      <c r="F159" t="s">
        <v>55</v>
      </c>
      <c r="G159">
        <v>3130</v>
      </c>
      <c r="H159" s="1">
        <v>31065.27</v>
      </c>
      <c r="I159" t="s">
        <v>14</v>
      </c>
      <c r="J159" s="2">
        <v>24784</v>
      </c>
      <c r="K159">
        <f t="shared" si="2"/>
        <v>44</v>
      </c>
    </row>
    <row r="160" spans="1:11" x14ac:dyDescent="0.2">
      <c r="A160" s="3" t="s">
        <v>512</v>
      </c>
      <c r="B160" t="s">
        <v>510</v>
      </c>
      <c r="C160" t="s">
        <v>511</v>
      </c>
      <c r="D160" t="s">
        <v>11</v>
      </c>
      <c r="E160" t="s">
        <v>12</v>
      </c>
      <c r="F160" t="s">
        <v>513</v>
      </c>
      <c r="G160">
        <v>3551</v>
      </c>
      <c r="H160" s="1">
        <v>25195.54</v>
      </c>
      <c r="I160" t="s">
        <v>14</v>
      </c>
      <c r="J160" s="2">
        <v>32356</v>
      </c>
      <c r="K160">
        <f t="shared" si="2"/>
        <v>23</v>
      </c>
    </row>
    <row r="161" spans="1:11" x14ac:dyDescent="0.2">
      <c r="A161" s="3" t="s">
        <v>515</v>
      </c>
      <c r="B161" t="s">
        <v>510</v>
      </c>
      <c r="C161" t="s">
        <v>514</v>
      </c>
      <c r="D161" t="s">
        <v>24</v>
      </c>
      <c r="E161" t="s">
        <v>29</v>
      </c>
      <c r="F161" t="s">
        <v>88</v>
      </c>
      <c r="G161">
        <v>3142</v>
      </c>
      <c r="H161" s="1">
        <v>57976.97</v>
      </c>
      <c r="I161" t="s">
        <v>20</v>
      </c>
      <c r="J161" s="2">
        <v>19446</v>
      </c>
      <c r="K161">
        <f t="shared" si="2"/>
        <v>58</v>
      </c>
    </row>
    <row r="162" spans="1:11" x14ac:dyDescent="0.2">
      <c r="A162" s="3" t="s">
        <v>518</v>
      </c>
      <c r="B162" t="s">
        <v>516</v>
      </c>
      <c r="C162" t="s">
        <v>517</v>
      </c>
      <c r="D162" t="s">
        <v>11</v>
      </c>
      <c r="E162" t="s">
        <v>12</v>
      </c>
      <c r="F162" t="s">
        <v>519</v>
      </c>
      <c r="G162">
        <v>3718</v>
      </c>
      <c r="H162" s="1">
        <v>24307.919999999998</v>
      </c>
      <c r="I162" t="s">
        <v>14</v>
      </c>
      <c r="J162" s="2">
        <v>24723</v>
      </c>
      <c r="K162">
        <f t="shared" si="2"/>
        <v>44</v>
      </c>
    </row>
    <row r="163" spans="1:11" x14ac:dyDescent="0.2">
      <c r="A163" s="3" t="s">
        <v>521</v>
      </c>
      <c r="B163" t="s">
        <v>520</v>
      </c>
      <c r="C163" t="s">
        <v>174</v>
      </c>
      <c r="D163" t="s">
        <v>11</v>
      </c>
      <c r="E163" t="s">
        <v>29</v>
      </c>
      <c r="F163" t="s">
        <v>522</v>
      </c>
      <c r="G163">
        <v>3153</v>
      </c>
      <c r="H163" s="1">
        <v>27355.61</v>
      </c>
      <c r="I163" t="s">
        <v>14</v>
      </c>
      <c r="J163" s="2">
        <v>26428</v>
      </c>
      <c r="K163">
        <f t="shared" si="2"/>
        <v>39</v>
      </c>
    </row>
    <row r="164" spans="1:11" x14ac:dyDescent="0.2">
      <c r="A164" s="3" t="s">
        <v>694</v>
      </c>
      <c r="B164" t="s">
        <v>692</v>
      </c>
      <c r="C164" t="s">
        <v>693</v>
      </c>
      <c r="D164" t="s">
        <v>132</v>
      </c>
      <c r="E164" t="s">
        <v>29</v>
      </c>
      <c r="F164" t="s">
        <v>163</v>
      </c>
      <c r="G164">
        <v>3247</v>
      </c>
      <c r="H164" s="1">
        <v>98714.12</v>
      </c>
      <c r="I164" t="s">
        <v>14</v>
      </c>
      <c r="J164" s="2">
        <v>21393</v>
      </c>
      <c r="K164">
        <f t="shared" si="2"/>
        <v>53</v>
      </c>
    </row>
    <row r="165" spans="1:11" x14ac:dyDescent="0.2">
      <c r="A165" s="3" t="s">
        <v>526</v>
      </c>
      <c r="B165" t="s">
        <v>525</v>
      </c>
      <c r="C165" t="s">
        <v>108</v>
      </c>
      <c r="D165" t="s">
        <v>11</v>
      </c>
      <c r="E165" t="s">
        <v>29</v>
      </c>
      <c r="F165" t="s">
        <v>284</v>
      </c>
      <c r="G165">
        <v>3695</v>
      </c>
      <c r="H165" s="1">
        <v>26426.66</v>
      </c>
      <c r="I165" t="s">
        <v>14</v>
      </c>
      <c r="J165" s="2">
        <v>30596</v>
      </c>
      <c r="K165">
        <f t="shared" si="2"/>
        <v>28</v>
      </c>
    </row>
    <row r="166" spans="1:11" x14ac:dyDescent="0.2">
      <c r="A166" s="3" t="s">
        <v>528</v>
      </c>
      <c r="B166" t="s">
        <v>527</v>
      </c>
      <c r="C166" t="s">
        <v>216</v>
      </c>
      <c r="D166" t="s">
        <v>11</v>
      </c>
      <c r="E166" t="s">
        <v>12</v>
      </c>
      <c r="F166" t="s">
        <v>529</v>
      </c>
      <c r="G166">
        <v>3333</v>
      </c>
      <c r="H166" s="1">
        <v>23635.279999999999</v>
      </c>
      <c r="I166" t="s">
        <v>14</v>
      </c>
      <c r="J166" s="2">
        <v>21056</v>
      </c>
      <c r="K166">
        <f t="shared" si="2"/>
        <v>54</v>
      </c>
    </row>
    <row r="167" spans="1:11" x14ac:dyDescent="0.2">
      <c r="A167" s="3" t="s">
        <v>531</v>
      </c>
      <c r="B167" t="s">
        <v>530</v>
      </c>
      <c r="C167" t="s">
        <v>158</v>
      </c>
      <c r="D167" t="s">
        <v>11</v>
      </c>
      <c r="E167" t="s">
        <v>29</v>
      </c>
      <c r="F167" t="s">
        <v>407</v>
      </c>
      <c r="G167">
        <v>3590</v>
      </c>
      <c r="H167" s="1">
        <v>23762.76</v>
      </c>
      <c r="I167" t="s">
        <v>14</v>
      </c>
      <c r="J167" s="2">
        <v>23142</v>
      </c>
      <c r="K167">
        <f t="shared" si="2"/>
        <v>48</v>
      </c>
    </row>
    <row r="168" spans="1:11" x14ac:dyDescent="0.2">
      <c r="A168" s="3" t="s">
        <v>533</v>
      </c>
      <c r="B168" t="s">
        <v>532</v>
      </c>
      <c r="C168" t="s">
        <v>108</v>
      </c>
      <c r="D168" t="s">
        <v>11</v>
      </c>
      <c r="E168" t="s">
        <v>29</v>
      </c>
      <c r="F168" t="s">
        <v>25</v>
      </c>
      <c r="G168">
        <v>3703</v>
      </c>
      <c r="H168" s="1">
        <v>25023.37</v>
      </c>
      <c r="I168" t="s">
        <v>14</v>
      </c>
      <c r="J168" s="2">
        <v>30074</v>
      </c>
      <c r="K168">
        <f t="shared" si="2"/>
        <v>29</v>
      </c>
    </row>
    <row r="169" spans="1:11" x14ac:dyDescent="0.2">
      <c r="A169" s="3" t="s">
        <v>650</v>
      </c>
      <c r="B169" t="s">
        <v>649</v>
      </c>
      <c r="C169" t="s">
        <v>216</v>
      </c>
      <c r="D169" t="s">
        <v>132</v>
      </c>
      <c r="E169" t="s">
        <v>12</v>
      </c>
      <c r="F169" t="s">
        <v>651</v>
      </c>
      <c r="G169">
        <v>3104</v>
      </c>
      <c r="H169" s="1">
        <v>78050.97</v>
      </c>
      <c r="I169" t="s">
        <v>14</v>
      </c>
      <c r="J169" s="2">
        <v>21610</v>
      </c>
      <c r="K169">
        <f t="shared" si="2"/>
        <v>52</v>
      </c>
    </row>
    <row r="170" spans="1:11" x14ac:dyDescent="0.2">
      <c r="A170" s="3" t="s">
        <v>536</v>
      </c>
      <c r="B170" t="s">
        <v>534</v>
      </c>
      <c r="C170" t="s">
        <v>535</v>
      </c>
      <c r="D170" t="s">
        <v>132</v>
      </c>
      <c r="E170" t="s">
        <v>29</v>
      </c>
      <c r="F170" t="s">
        <v>95</v>
      </c>
      <c r="G170">
        <v>3204</v>
      </c>
      <c r="H170" s="1">
        <v>82860.53</v>
      </c>
      <c r="I170" t="s">
        <v>14</v>
      </c>
      <c r="J170" s="2">
        <v>23104</v>
      </c>
      <c r="K170">
        <f t="shared" si="2"/>
        <v>48</v>
      </c>
    </row>
    <row r="171" spans="1:11" x14ac:dyDescent="0.2">
      <c r="A171" s="3" t="s">
        <v>542</v>
      </c>
      <c r="B171" t="s">
        <v>540</v>
      </c>
      <c r="C171" t="s">
        <v>541</v>
      </c>
      <c r="D171" t="s">
        <v>11</v>
      </c>
      <c r="E171" t="s">
        <v>29</v>
      </c>
      <c r="F171" t="s">
        <v>48</v>
      </c>
      <c r="G171">
        <v>3105</v>
      </c>
      <c r="H171" s="1">
        <v>26726.93</v>
      </c>
      <c r="I171" t="s">
        <v>14</v>
      </c>
      <c r="J171" s="2">
        <v>21991</v>
      </c>
      <c r="K171">
        <f t="shared" si="2"/>
        <v>51</v>
      </c>
    </row>
    <row r="172" spans="1:11" x14ac:dyDescent="0.2">
      <c r="A172" s="3" t="s">
        <v>544</v>
      </c>
      <c r="B172" t="s">
        <v>543</v>
      </c>
      <c r="C172" t="s">
        <v>32</v>
      </c>
      <c r="D172" t="s">
        <v>11</v>
      </c>
      <c r="E172" t="s">
        <v>12</v>
      </c>
      <c r="F172" t="s">
        <v>255</v>
      </c>
      <c r="G172">
        <v>3124</v>
      </c>
      <c r="H172" s="1">
        <v>27824.44</v>
      </c>
      <c r="I172" t="s">
        <v>20</v>
      </c>
      <c r="J172" s="2">
        <v>25998</v>
      </c>
      <c r="K172">
        <f t="shared" si="2"/>
        <v>40</v>
      </c>
    </row>
    <row r="173" spans="1:11" x14ac:dyDescent="0.2">
      <c r="A173" s="3" t="s">
        <v>547</v>
      </c>
      <c r="B173" t="s">
        <v>545</v>
      </c>
      <c r="C173" t="s">
        <v>546</v>
      </c>
      <c r="D173" t="s">
        <v>11</v>
      </c>
      <c r="E173" t="s">
        <v>29</v>
      </c>
      <c r="F173" t="s">
        <v>30</v>
      </c>
      <c r="G173">
        <v>3722</v>
      </c>
      <c r="H173" s="1">
        <v>31727.83</v>
      </c>
      <c r="I173" t="s">
        <v>14</v>
      </c>
      <c r="J173" s="2">
        <v>25932</v>
      </c>
      <c r="K173">
        <f t="shared" si="2"/>
        <v>41</v>
      </c>
    </row>
    <row r="174" spans="1:11" x14ac:dyDescent="0.2">
      <c r="A174" s="3" t="s">
        <v>549</v>
      </c>
      <c r="B174" t="s">
        <v>548</v>
      </c>
      <c r="C174" t="s">
        <v>242</v>
      </c>
      <c r="D174" t="s">
        <v>11</v>
      </c>
      <c r="E174" t="s">
        <v>12</v>
      </c>
      <c r="F174" t="s">
        <v>40</v>
      </c>
      <c r="G174">
        <v>3055</v>
      </c>
      <c r="H174" s="1">
        <v>22167.06</v>
      </c>
      <c r="I174" t="s">
        <v>14</v>
      </c>
      <c r="J174" s="2">
        <v>31501</v>
      </c>
      <c r="K174">
        <f t="shared" si="2"/>
        <v>25</v>
      </c>
    </row>
    <row r="175" spans="1:11" x14ac:dyDescent="0.2">
      <c r="A175" s="3" t="s">
        <v>552</v>
      </c>
      <c r="B175" t="s">
        <v>550</v>
      </c>
      <c r="C175" t="s">
        <v>551</v>
      </c>
      <c r="D175" t="s">
        <v>11</v>
      </c>
      <c r="E175" t="s">
        <v>29</v>
      </c>
      <c r="F175" t="s">
        <v>113</v>
      </c>
      <c r="G175">
        <v>3164</v>
      </c>
      <c r="H175" s="1">
        <v>26468.06</v>
      </c>
      <c r="I175" t="s">
        <v>14</v>
      </c>
      <c r="J175" s="2">
        <v>31430</v>
      </c>
      <c r="K175">
        <f t="shared" si="2"/>
        <v>25</v>
      </c>
    </row>
    <row r="176" spans="1:11" x14ac:dyDescent="0.2">
      <c r="A176" s="3" t="s">
        <v>554</v>
      </c>
      <c r="B176" t="s">
        <v>553</v>
      </c>
      <c r="C176" t="s">
        <v>22</v>
      </c>
      <c r="D176" t="s">
        <v>24</v>
      </c>
      <c r="E176" t="s">
        <v>12</v>
      </c>
      <c r="F176" t="s">
        <v>44</v>
      </c>
      <c r="G176">
        <v>3136</v>
      </c>
      <c r="H176" s="1">
        <v>51535.17</v>
      </c>
      <c r="I176" t="s">
        <v>20</v>
      </c>
      <c r="J176" s="2">
        <v>31087</v>
      </c>
      <c r="K176">
        <f t="shared" si="2"/>
        <v>26</v>
      </c>
    </row>
    <row r="177" spans="1:11" x14ac:dyDescent="0.2">
      <c r="A177" s="3" t="s">
        <v>556</v>
      </c>
      <c r="B177" t="s">
        <v>555</v>
      </c>
      <c r="C177" t="s">
        <v>112</v>
      </c>
      <c r="D177" t="s">
        <v>11</v>
      </c>
      <c r="E177" t="s">
        <v>29</v>
      </c>
      <c r="F177" t="s">
        <v>25</v>
      </c>
      <c r="G177">
        <v>3010</v>
      </c>
      <c r="H177" s="1">
        <v>23750.27</v>
      </c>
      <c r="I177" t="s">
        <v>14</v>
      </c>
      <c r="J177" s="2">
        <v>21246</v>
      </c>
      <c r="K177">
        <f t="shared" si="2"/>
        <v>53</v>
      </c>
    </row>
    <row r="178" spans="1:11" x14ac:dyDescent="0.2">
      <c r="A178" s="3" t="s">
        <v>558</v>
      </c>
      <c r="B178" t="s">
        <v>557</v>
      </c>
      <c r="C178" t="s">
        <v>393</v>
      </c>
      <c r="D178" t="s">
        <v>24</v>
      </c>
      <c r="E178" t="s">
        <v>12</v>
      </c>
      <c r="F178" t="s">
        <v>13</v>
      </c>
      <c r="G178">
        <v>3626</v>
      </c>
      <c r="H178" s="1">
        <v>54175.92</v>
      </c>
      <c r="I178" t="s">
        <v>20</v>
      </c>
      <c r="J178" s="2">
        <v>23971</v>
      </c>
      <c r="K178">
        <f t="shared" si="2"/>
        <v>46</v>
      </c>
    </row>
    <row r="179" spans="1:11" x14ac:dyDescent="0.2">
      <c r="A179" s="3" t="s">
        <v>561</v>
      </c>
      <c r="B179" t="s">
        <v>559</v>
      </c>
      <c r="C179" t="s">
        <v>560</v>
      </c>
      <c r="D179" t="s">
        <v>11</v>
      </c>
      <c r="E179" t="s">
        <v>12</v>
      </c>
      <c r="F179" t="s">
        <v>38</v>
      </c>
      <c r="G179">
        <v>3148</v>
      </c>
      <c r="H179" s="1">
        <v>32822.65</v>
      </c>
      <c r="I179" t="s">
        <v>14</v>
      </c>
      <c r="J179" s="2">
        <v>23602</v>
      </c>
      <c r="K179">
        <f t="shared" si="2"/>
        <v>47</v>
      </c>
    </row>
    <row r="180" spans="1:11" x14ac:dyDescent="0.2">
      <c r="A180" s="3" t="s">
        <v>563</v>
      </c>
      <c r="B180" t="s">
        <v>562</v>
      </c>
      <c r="C180" t="s">
        <v>495</v>
      </c>
      <c r="D180" t="s">
        <v>11</v>
      </c>
      <c r="E180" t="s">
        <v>29</v>
      </c>
      <c r="F180" t="s">
        <v>564</v>
      </c>
      <c r="G180">
        <v>3037</v>
      </c>
      <c r="H180" s="1">
        <v>17103.919999999998</v>
      </c>
      <c r="I180" t="s">
        <v>20</v>
      </c>
      <c r="J180" s="2">
        <v>32781</v>
      </c>
      <c r="K180">
        <f t="shared" si="2"/>
        <v>22</v>
      </c>
    </row>
    <row r="181" spans="1:11" x14ac:dyDescent="0.2">
      <c r="A181" s="3" t="s">
        <v>567</v>
      </c>
      <c r="B181" t="s">
        <v>565</v>
      </c>
      <c r="C181" t="s">
        <v>566</v>
      </c>
      <c r="D181" t="s">
        <v>24</v>
      </c>
      <c r="E181" t="s">
        <v>29</v>
      </c>
      <c r="F181" t="s">
        <v>137</v>
      </c>
      <c r="G181">
        <v>3844</v>
      </c>
      <c r="H181" s="1">
        <v>49387.95</v>
      </c>
      <c r="I181" t="s">
        <v>20</v>
      </c>
      <c r="J181" s="2">
        <v>25905</v>
      </c>
      <c r="K181">
        <f t="shared" si="2"/>
        <v>41</v>
      </c>
    </row>
    <row r="182" spans="1:11" x14ac:dyDescent="0.2">
      <c r="A182" s="3" t="s">
        <v>813</v>
      </c>
      <c r="B182" t="s">
        <v>812</v>
      </c>
      <c r="C182" t="s">
        <v>418</v>
      </c>
      <c r="D182" t="s">
        <v>132</v>
      </c>
      <c r="E182" t="s">
        <v>29</v>
      </c>
      <c r="F182" t="s">
        <v>814</v>
      </c>
      <c r="G182">
        <v>3667</v>
      </c>
      <c r="H182" s="1">
        <v>128082.69</v>
      </c>
      <c r="I182" t="s">
        <v>20</v>
      </c>
      <c r="J182" s="2">
        <v>20335</v>
      </c>
      <c r="K182">
        <f t="shared" si="2"/>
        <v>56</v>
      </c>
    </row>
    <row r="183" spans="1:11" x14ac:dyDescent="0.2">
      <c r="A183" s="3" t="s">
        <v>752</v>
      </c>
      <c r="B183" t="s">
        <v>750</v>
      </c>
      <c r="C183" t="s">
        <v>751</v>
      </c>
      <c r="D183" t="s">
        <v>132</v>
      </c>
      <c r="E183" t="s">
        <v>12</v>
      </c>
      <c r="F183" t="s">
        <v>220</v>
      </c>
      <c r="G183">
        <v>3135</v>
      </c>
      <c r="H183" s="1">
        <v>98292.26</v>
      </c>
      <c r="I183" t="s">
        <v>14</v>
      </c>
      <c r="J183" s="2">
        <v>20958</v>
      </c>
      <c r="K183">
        <f t="shared" si="2"/>
        <v>54</v>
      </c>
    </row>
    <row r="184" spans="1:11" x14ac:dyDescent="0.2">
      <c r="A184" s="3" t="s">
        <v>576</v>
      </c>
      <c r="B184" t="s">
        <v>574</v>
      </c>
      <c r="C184" t="s">
        <v>575</v>
      </c>
      <c r="D184" t="s">
        <v>11</v>
      </c>
      <c r="E184" t="s">
        <v>29</v>
      </c>
      <c r="F184" t="s">
        <v>113</v>
      </c>
      <c r="G184">
        <v>3123</v>
      </c>
      <c r="H184" s="1">
        <v>29403.18</v>
      </c>
      <c r="I184" t="s">
        <v>20</v>
      </c>
      <c r="J184" s="2">
        <v>30695</v>
      </c>
      <c r="K184">
        <f t="shared" si="2"/>
        <v>27</v>
      </c>
    </row>
    <row r="185" spans="1:11" x14ac:dyDescent="0.2">
      <c r="A185" s="3" t="s">
        <v>578</v>
      </c>
      <c r="B185" t="s">
        <v>577</v>
      </c>
      <c r="C185" t="s">
        <v>174</v>
      </c>
      <c r="D185" t="s">
        <v>11</v>
      </c>
      <c r="E185" t="s">
        <v>29</v>
      </c>
      <c r="F185" t="s">
        <v>460</v>
      </c>
      <c r="G185">
        <v>3206</v>
      </c>
      <c r="H185" s="1">
        <v>23528.16</v>
      </c>
      <c r="I185" t="s">
        <v>14</v>
      </c>
      <c r="J185" s="2">
        <v>24930</v>
      </c>
      <c r="K185">
        <f t="shared" si="2"/>
        <v>43</v>
      </c>
    </row>
    <row r="186" spans="1:11" x14ac:dyDescent="0.2">
      <c r="A186" s="3" t="s">
        <v>581</v>
      </c>
      <c r="B186" t="s">
        <v>579</v>
      </c>
      <c r="C186" t="s">
        <v>580</v>
      </c>
      <c r="D186" t="s">
        <v>11</v>
      </c>
      <c r="E186" t="s">
        <v>29</v>
      </c>
      <c r="F186" t="s">
        <v>208</v>
      </c>
      <c r="G186">
        <v>3986</v>
      </c>
      <c r="H186" s="1">
        <v>25705.75</v>
      </c>
      <c r="I186" t="s">
        <v>14</v>
      </c>
      <c r="J186" s="2">
        <v>23562</v>
      </c>
      <c r="K186">
        <f t="shared" si="2"/>
        <v>47</v>
      </c>
    </row>
    <row r="187" spans="1:11" x14ac:dyDescent="0.2">
      <c r="A187" s="3" t="s">
        <v>583</v>
      </c>
      <c r="B187" t="s">
        <v>579</v>
      </c>
      <c r="C187" t="s">
        <v>582</v>
      </c>
      <c r="D187" t="s">
        <v>24</v>
      </c>
      <c r="E187" t="s">
        <v>29</v>
      </c>
      <c r="F187" t="s">
        <v>19</v>
      </c>
      <c r="G187">
        <v>3131</v>
      </c>
      <c r="H187" s="1">
        <v>52732.19</v>
      </c>
      <c r="I187" t="s">
        <v>20</v>
      </c>
      <c r="J187" s="2">
        <v>26054</v>
      </c>
      <c r="K187">
        <f t="shared" si="2"/>
        <v>40</v>
      </c>
    </row>
    <row r="188" spans="1:11" x14ac:dyDescent="0.2">
      <c r="A188" s="3" t="s">
        <v>586</v>
      </c>
      <c r="B188" t="s">
        <v>584</v>
      </c>
      <c r="C188" t="s">
        <v>585</v>
      </c>
      <c r="D188" t="s">
        <v>18</v>
      </c>
      <c r="E188" t="s">
        <v>29</v>
      </c>
      <c r="F188" t="s">
        <v>220</v>
      </c>
      <c r="G188">
        <v>3559</v>
      </c>
      <c r="H188" s="1">
        <v>29650.29</v>
      </c>
      <c r="I188" t="s">
        <v>14</v>
      </c>
      <c r="J188" s="2">
        <v>20748</v>
      </c>
      <c r="K188">
        <f t="shared" si="2"/>
        <v>55</v>
      </c>
    </row>
    <row r="189" spans="1:11" x14ac:dyDescent="0.2">
      <c r="A189" s="3" t="s">
        <v>589</v>
      </c>
      <c r="B189" t="s">
        <v>587</v>
      </c>
      <c r="C189" t="s">
        <v>588</v>
      </c>
      <c r="D189" t="s">
        <v>11</v>
      </c>
      <c r="E189" t="s">
        <v>12</v>
      </c>
      <c r="F189" t="s">
        <v>240</v>
      </c>
      <c r="G189">
        <v>3625</v>
      </c>
      <c r="H189" s="1">
        <v>22728.22</v>
      </c>
      <c r="I189" t="s">
        <v>14</v>
      </c>
      <c r="J189" s="2">
        <v>24676</v>
      </c>
      <c r="K189">
        <f t="shared" si="2"/>
        <v>44</v>
      </c>
    </row>
    <row r="190" spans="1:11" x14ac:dyDescent="0.2">
      <c r="A190" s="3" t="s">
        <v>592</v>
      </c>
      <c r="B190" t="s">
        <v>590</v>
      </c>
      <c r="C190" t="s">
        <v>591</v>
      </c>
      <c r="D190" t="s">
        <v>18</v>
      </c>
      <c r="E190" t="s">
        <v>29</v>
      </c>
      <c r="F190" t="s">
        <v>261</v>
      </c>
      <c r="G190">
        <v>3120</v>
      </c>
      <c r="H190" s="1">
        <v>36167.870000000003</v>
      </c>
      <c r="I190" t="s">
        <v>20</v>
      </c>
      <c r="J190" s="2">
        <v>21393</v>
      </c>
      <c r="K190">
        <f t="shared" si="2"/>
        <v>53</v>
      </c>
    </row>
    <row r="191" spans="1:11" x14ac:dyDescent="0.2">
      <c r="A191" s="3" t="s">
        <v>594</v>
      </c>
      <c r="B191" t="s">
        <v>593</v>
      </c>
      <c r="C191" t="s">
        <v>374</v>
      </c>
      <c r="D191" t="s">
        <v>18</v>
      </c>
      <c r="E191" t="s">
        <v>29</v>
      </c>
      <c r="F191" t="s">
        <v>197</v>
      </c>
      <c r="G191">
        <v>3086</v>
      </c>
      <c r="H191" s="1">
        <v>38619.839999999997</v>
      </c>
      <c r="I191" t="s">
        <v>20</v>
      </c>
      <c r="J191" s="2">
        <v>24682</v>
      </c>
      <c r="K191">
        <f t="shared" si="2"/>
        <v>44</v>
      </c>
    </row>
    <row r="192" spans="1:11" x14ac:dyDescent="0.2">
      <c r="A192" s="3" t="s">
        <v>596</v>
      </c>
      <c r="B192" t="s">
        <v>595</v>
      </c>
      <c r="C192" t="s">
        <v>155</v>
      </c>
      <c r="D192" t="s">
        <v>11</v>
      </c>
      <c r="E192" t="s">
        <v>29</v>
      </c>
      <c r="F192" t="s">
        <v>13</v>
      </c>
      <c r="G192">
        <v>3591</v>
      </c>
      <c r="H192" s="1">
        <v>27039.32</v>
      </c>
      <c r="I192" t="s">
        <v>20</v>
      </c>
      <c r="J192" s="2">
        <v>29864</v>
      </c>
      <c r="K192">
        <f t="shared" si="2"/>
        <v>30</v>
      </c>
    </row>
    <row r="193" spans="1:11" x14ac:dyDescent="0.2">
      <c r="A193" s="3" t="s">
        <v>599</v>
      </c>
      <c r="B193" t="s">
        <v>597</v>
      </c>
      <c r="C193" t="s">
        <v>598</v>
      </c>
      <c r="D193" t="s">
        <v>11</v>
      </c>
      <c r="E193" t="s">
        <v>29</v>
      </c>
      <c r="F193" t="s">
        <v>84</v>
      </c>
      <c r="G193">
        <v>3596</v>
      </c>
      <c r="H193" s="1">
        <v>19554.36</v>
      </c>
      <c r="I193" t="s">
        <v>14</v>
      </c>
      <c r="J193" s="2">
        <v>28881</v>
      </c>
      <c r="K193">
        <f t="shared" si="2"/>
        <v>32</v>
      </c>
    </row>
    <row r="194" spans="1:11" x14ac:dyDescent="0.2">
      <c r="A194" s="3" t="s">
        <v>602</v>
      </c>
      <c r="B194" t="s">
        <v>600</v>
      </c>
      <c r="C194" t="s">
        <v>601</v>
      </c>
      <c r="D194" t="s">
        <v>11</v>
      </c>
      <c r="E194" t="s">
        <v>29</v>
      </c>
      <c r="F194" t="s">
        <v>63</v>
      </c>
      <c r="G194">
        <v>3913</v>
      </c>
      <c r="H194" s="1">
        <v>25810.51</v>
      </c>
      <c r="I194" t="s">
        <v>14</v>
      </c>
      <c r="J194" s="2">
        <v>23289</v>
      </c>
      <c r="K194">
        <f t="shared" si="2"/>
        <v>48</v>
      </c>
    </row>
    <row r="195" spans="1:11" x14ac:dyDescent="0.2">
      <c r="A195" s="3" t="s">
        <v>604</v>
      </c>
      <c r="B195" t="s">
        <v>600</v>
      </c>
      <c r="C195" t="s">
        <v>603</v>
      </c>
      <c r="D195" t="s">
        <v>11</v>
      </c>
      <c r="E195" t="s">
        <v>29</v>
      </c>
      <c r="F195" t="s">
        <v>605</v>
      </c>
      <c r="G195">
        <v>3943</v>
      </c>
      <c r="H195" s="1">
        <v>26471.34</v>
      </c>
      <c r="I195" t="s">
        <v>14</v>
      </c>
      <c r="J195" s="2">
        <v>18426</v>
      </c>
      <c r="K195">
        <f t="shared" ref="K195:K258" si="3">DATEDIF(J195,"31/12/2011","y")</f>
        <v>61</v>
      </c>
    </row>
    <row r="196" spans="1:11" x14ac:dyDescent="0.2">
      <c r="A196" s="3" t="s">
        <v>607</v>
      </c>
      <c r="B196" t="s">
        <v>600</v>
      </c>
      <c r="C196" t="s">
        <v>606</v>
      </c>
      <c r="D196" t="s">
        <v>11</v>
      </c>
      <c r="E196" t="s">
        <v>29</v>
      </c>
      <c r="F196" t="s">
        <v>309</v>
      </c>
      <c r="G196">
        <v>3638</v>
      </c>
      <c r="H196" s="1">
        <v>21819.56</v>
      </c>
      <c r="I196" t="s">
        <v>20</v>
      </c>
      <c r="J196" s="2">
        <v>33473</v>
      </c>
      <c r="K196">
        <f t="shared" si="3"/>
        <v>20</v>
      </c>
    </row>
    <row r="197" spans="1:11" x14ac:dyDescent="0.2">
      <c r="A197" s="3" t="s">
        <v>610</v>
      </c>
      <c r="B197" t="s">
        <v>608</v>
      </c>
      <c r="C197" t="s">
        <v>609</v>
      </c>
      <c r="D197" t="s">
        <v>24</v>
      </c>
      <c r="E197" t="s">
        <v>43</v>
      </c>
      <c r="F197" t="s">
        <v>564</v>
      </c>
      <c r="G197">
        <v>3611</v>
      </c>
      <c r="H197" s="1">
        <v>45331.65</v>
      </c>
      <c r="I197" t="s">
        <v>14</v>
      </c>
      <c r="J197" s="2">
        <v>29202</v>
      </c>
      <c r="K197">
        <f t="shared" si="3"/>
        <v>32</v>
      </c>
    </row>
    <row r="198" spans="1:11" x14ac:dyDescent="0.2">
      <c r="A198" s="3" t="s">
        <v>613</v>
      </c>
      <c r="B198" t="s">
        <v>611</v>
      </c>
      <c r="C198" t="s">
        <v>612</v>
      </c>
      <c r="D198" t="s">
        <v>11</v>
      </c>
      <c r="E198" t="s">
        <v>29</v>
      </c>
      <c r="F198" t="s">
        <v>117</v>
      </c>
      <c r="G198">
        <v>3117</v>
      </c>
      <c r="H198" s="1">
        <v>26977.06</v>
      </c>
      <c r="I198" t="s">
        <v>14</v>
      </c>
      <c r="J198" s="2">
        <v>20381</v>
      </c>
      <c r="K198">
        <f t="shared" si="3"/>
        <v>56</v>
      </c>
    </row>
    <row r="199" spans="1:11" x14ac:dyDescent="0.2">
      <c r="A199" s="3" t="s">
        <v>615</v>
      </c>
      <c r="B199" t="s">
        <v>614</v>
      </c>
      <c r="C199" t="s">
        <v>603</v>
      </c>
      <c r="D199" t="s">
        <v>11</v>
      </c>
      <c r="E199" t="s">
        <v>29</v>
      </c>
      <c r="F199" t="s">
        <v>234</v>
      </c>
      <c r="G199">
        <v>3057</v>
      </c>
      <c r="H199" s="1">
        <v>30098.2</v>
      </c>
      <c r="I199" t="s">
        <v>14</v>
      </c>
      <c r="J199" s="2">
        <v>22608</v>
      </c>
      <c r="K199">
        <f t="shared" si="3"/>
        <v>50</v>
      </c>
    </row>
    <row r="200" spans="1:11" x14ac:dyDescent="0.2">
      <c r="A200" s="3" t="s">
        <v>618</v>
      </c>
      <c r="B200" t="s">
        <v>616</v>
      </c>
      <c r="C200" t="s">
        <v>617</v>
      </c>
      <c r="D200" t="s">
        <v>11</v>
      </c>
      <c r="E200" t="s">
        <v>29</v>
      </c>
      <c r="F200" t="s">
        <v>619</v>
      </c>
      <c r="G200">
        <v>3154</v>
      </c>
      <c r="H200" s="1">
        <v>26436.880000000001</v>
      </c>
      <c r="I200" t="s">
        <v>20</v>
      </c>
      <c r="J200" s="2">
        <v>24113</v>
      </c>
      <c r="K200">
        <f t="shared" si="3"/>
        <v>45</v>
      </c>
    </row>
    <row r="201" spans="1:11" x14ac:dyDescent="0.2">
      <c r="A201" s="3" t="s">
        <v>737</v>
      </c>
      <c r="B201" t="s">
        <v>735</v>
      </c>
      <c r="C201" t="s">
        <v>736</v>
      </c>
      <c r="D201" t="s">
        <v>132</v>
      </c>
      <c r="E201" t="s">
        <v>29</v>
      </c>
      <c r="F201" t="s">
        <v>208</v>
      </c>
      <c r="G201">
        <v>3110</v>
      </c>
      <c r="H201" s="1">
        <v>108277.95</v>
      </c>
      <c r="I201" t="s">
        <v>20</v>
      </c>
      <c r="J201" s="2">
        <v>21298</v>
      </c>
      <c r="K201">
        <f t="shared" si="3"/>
        <v>53</v>
      </c>
    </row>
    <row r="202" spans="1:11" x14ac:dyDescent="0.2">
      <c r="A202" s="3" t="s">
        <v>624</v>
      </c>
      <c r="B202" t="s">
        <v>623</v>
      </c>
      <c r="C202" t="s">
        <v>22</v>
      </c>
      <c r="D202" t="s">
        <v>24</v>
      </c>
      <c r="E202" t="s">
        <v>12</v>
      </c>
      <c r="F202" t="s">
        <v>483</v>
      </c>
      <c r="G202">
        <v>3588</v>
      </c>
      <c r="H202" s="1">
        <v>52617.75</v>
      </c>
      <c r="I202" t="s">
        <v>20</v>
      </c>
      <c r="J202" s="2">
        <v>27901</v>
      </c>
      <c r="K202">
        <f t="shared" si="3"/>
        <v>35</v>
      </c>
    </row>
    <row r="203" spans="1:11" x14ac:dyDescent="0.2">
      <c r="A203" s="3" t="s">
        <v>627</v>
      </c>
      <c r="B203" t="s">
        <v>625</v>
      </c>
      <c r="C203" t="s">
        <v>626</v>
      </c>
      <c r="D203" t="s">
        <v>11</v>
      </c>
      <c r="E203" t="s">
        <v>12</v>
      </c>
      <c r="F203" t="s">
        <v>628</v>
      </c>
      <c r="G203">
        <v>3618</v>
      </c>
      <c r="H203" s="1">
        <v>31571.119999999999</v>
      </c>
      <c r="I203" t="s">
        <v>20</v>
      </c>
      <c r="J203" s="2">
        <v>25222</v>
      </c>
      <c r="K203">
        <f t="shared" si="3"/>
        <v>42</v>
      </c>
    </row>
    <row r="204" spans="1:11" x14ac:dyDescent="0.2">
      <c r="A204" s="3" t="s">
        <v>631</v>
      </c>
      <c r="B204" t="s">
        <v>629</v>
      </c>
      <c r="C204" t="s">
        <v>630</v>
      </c>
      <c r="D204" t="s">
        <v>11</v>
      </c>
      <c r="E204" t="s">
        <v>29</v>
      </c>
      <c r="F204" t="s">
        <v>340</v>
      </c>
      <c r="G204">
        <v>3150</v>
      </c>
      <c r="H204" s="1">
        <v>31689.14</v>
      </c>
      <c r="I204" t="s">
        <v>20</v>
      </c>
      <c r="J204" s="2">
        <v>25524</v>
      </c>
      <c r="K204">
        <f t="shared" si="3"/>
        <v>42</v>
      </c>
    </row>
    <row r="205" spans="1:11" x14ac:dyDescent="0.2">
      <c r="A205" s="3" t="s">
        <v>634</v>
      </c>
      <c r="B205" t="s">
        <v>632</v>
      </c>
      <c r="C205" t="s">
        <v>633</v>
      </c>
      <c r="D205" t="s">
        <v>18</v>
      </c>
      <c r="E205" t="s">
        <v>29</v>
      </c>
      <c r="F205" t="s">
        <v>199</v>
      </c>
      <c r="G205">
        <v>3626</v>
      </c>
      <c r="H205" s="1">
        <v>35457.879999999997</v>
      </c>
      <c r="I205" t="s">
        <v>14</v>
      </c>
      <c r="J205" s="2">
        <v>24223</v>
      </c>
      <c r="K205">
        <f t="shared" si="3"/>
        <v>45</v>
      </c>
    </row>
    <row r="206" spans="1:11" x14ac:dyDescent="0.2">
      <c r="A206" s="3" t="s">
        <v>637</v>
      </c>
      <c r="B206" t="s">
        <v>635</v>
      </c>
      <c r="C206" t="s">
        <v>636</v>
      </c>
      <c r="D206" t="s">
        <v>11</v>
      </c>
      <c r="E206" t="s">
        <v>29</v>
      </c>
      <c r="F206" t="s">
        <v>638</v>
      </c>
      <c r="G206">
        <v>3584</v>
      </c>
      <c r="H206" s="1">
        <v>33397.01</v>
      </c>
      <c r="I206" t="s">
        <v>20</v>
      </c>
      <c r="J206" s="2">
        <v>23573</v>
      </c>
      <c r="K206">
        <f t="shared" si="3"/>
        <v>47</v>
      </c>
    </row>
    <row r="207" spans="1:11" x14ac:dyDescent="0.2">
      <c r="A207" s="3" t="s">
        <v>641</v>
      </c>
      <c r="B207" t="s">
        <v>639</v>
      </c>
      <c r="C207" t="s">
        <v>640</v>
      </c>
      <c r="D207" t="s">
        <v>18</v>
      </c>
      <c r="E207" t="s">
        <v>29</v>
      </c>
      <c r="F207" t="s">
        <v>258</v>
      </c>
      <c r="G207">
        <v>3644</v>
      </c>
      <c r="H207" s="1">
        <v>28293.8</v>
      </c>
      <c r="I207" t="s">
        <v>14</v>
      </c>
      <c r="J207" s="2">
        <v>18239</v>
      </c>
      <c r="K207">
        <f t="shared" si="3"/>
        <v>62</v>
      </c>
    </row>
    <row r="208" spans="1:11" x14ac:dyDescent="0.2">
      <c r="A208" s="3" t="s">
        <v>643</v>
      </c>
      <c r="B208" t="s">
        <v>642</v>
      </c>
      <c r="C208" t="s">
        <v>500</v>
      </c>
      <c r="D208" t="s">
        <v>11</v>
      </c>
      <c r="E208" t="s">
        <v>29</v>
      </c>
      <c r="F208" t="s">
        <v>113</v>
      </c>
      <c r="G208">
        <v>3032</v>
      </c>
      <c r="H208" s="1">
        <v>20899.439999999999</v>
      </c>
      <c r="I208" t="s">
        <v>14</v>
      </c>
      <c r="J208" s="2">
        <v>32610</v>
      </c>
      <c r="K208">
        <f t="shared" si="3"/>
        <v>22</v>
      </c>
    </row>
    <row r="209" spans="1:11" x14ac:dyDescent="0.2">
      <c r="A209" s="3" t="s">
        <v>646</v>
      </c>
      <c r="B209" t="s">
        <v>644</v>
      </c>
      <c r="C209" t="s">
        <v>645</v>
      </c>
      <c r="D209" t="s">
        <v>11</v>
      </c>
      <c r="E209" t="s">
        <v>12</v>
      </c>
      <c r="F209" t="s">
        <v>199</v>
      </c>
      <c r="G209">
        <v>3723</v>
      </c>
      <c r="H209" s="1">
        <v>23270.99</v>
      </c>
      <c r="I209" t="s">
        <v>14</v>
      </c>
      <c r="J209" s="2">
        <v>25050</v>
      </c>
      <c r="K209">
        <f t="shared" si="3"/>
        <v>43</v>
      </c>
    </row>
    <row r="210" spans="1:11" x14ac:dyDescent="0.2">
      <c r="A210" s="3" t="s">
        <v>648</v>
      </c>
      <c r="B210" t="s">
        <v>647</v>
      </c>
      <c r="C210" t="s">
        <v>184</v>
      </c>
      <c r="D210" t="s">
        <v>11</v>
      </c>
      <c r="E210" t="s">
        <v>12</v>
      </c>
      <c r="F210" t="s">
        <v>240</v>
      </c>
      <c r="G210">
        <v>3067</v>
      </c>
      <c r="H210" s="1">
        <v>24030.84</v>
      </c>
      <c r="I210" t="s">
        <v>14</v>
      </c>
      <c r="J210" s="2">
        <v>24203</v>
      </c>
      <c r="K210">
        <f t="shared" si="3"/>
        <v>45</v>
      </c>
    </row>
    <row r="211" spans="1:11" x14ac:dyDescent="0.2">
      <c r="A211" s="3" t="s">
        <v>375</v>
      </c>
      <c r="B211" t="s">
        <v>373</v>
      </c>
      <c r="C211" t="s">
        <v>374</v>
      </c>
      <c r="D211" t="s">
        <v>132</v>
      </c>
      <c r="E211" t="s">
        <v>29</v>
      </c>
      <c r="F211" t="s">
        <v>59</v>
      </c>
      <c r="G211">
        <v>3764</v>
      </c>
      <c r="H211" s="1">
        <v>84079.039999999994</v>
      </c>
      <c r="I211" t="s">
        <v>20</v>
      </c>
      <c r="J211" s="2">
        <v>24573</v>
      </c>
      <c r="K211">
        <f t="shared" si="3"/>
        <v>44</v>
      </c>
    </row>
    <row r="212" spans="1:11" x14ac:dyDescent="0.2">
      <c r="A212" s="3" t="s">
        <v>653</v>
      </c>
      <c r="B212" t="s">
        <v>652</v>
      </c>
      <c r="C212" t="s">
        <v>184</v>
      </c>
      <c r="D212" t="s">
        <v>11</v>
      </c>
      <c r="E212" t="s">
        <v>29</v>
      </c>
      <c r="F212" t="s">
        <v>240</v>
      </c>
      <c r="G212">
        <v>3637</v>
      </c>
      <c r="H212" s="1">
        <v>23901.25</v>
      </c>
      <c r="I212" t="s">
        <v>14</v>
      </c>
      <c r="J212" s="2">
        <v>24394</v>
      </c>
      <c r="K212">
        <f t="shared" si="3"/>
        <v>45</v>
      </c>
    </row>
    <row r="213" spans="1:11" x14ac:dyDescent="0.2">
      <c r="A213" s="3" t="s">
        <v>656</v>
      </c>
      <c r="B213" t="s">
        <v>654</v>
      </c>
      <c r="C213" t="s">
        <v>655</v>
      </c>
      <c r="D213" t="s">
        <v>11</v>
      </c>
      <c r="E213" t="s">
        <v>29</v>
      </c>
      <c r="F213" t="s">
        <v>30</v>
      </c>
      <c r="G213">
        <v>3881</v>
      </c>
      <c r="H213" s="1">
        <v>24493.599999999999</v>
      </c>
      <c r="I213" t="s">
        <v>20</v>
      </c>
      <c r="J213" s="2">
        <v>30687</v>
      </c>
      <c r="K213">
        <f t="shared" si="3"/>
        <v>27</v>
      </c>
    </row>
    <row r="214" spans="1:11" x14ac:dyDescent="0.2">
      <c r="A214" s="3" t="s">
        <v>659</v>
      </c>
      <c r="B214" t="s">
        <v>657</v>
      </c>
      <c r="C214" t="s">
        <v>658</v>
      </c>
      <c r="D214" t="s">
        <v>24</v>
      </c>
      <c r="E214" t="s">
        <v>12</v>
      </c>
      <c r="F214" t="s">
        <v>220</v>
      </c>
      <c r="G214">
        <v>3670</v>
      </c>
      <c r="H214" s="1">
        <v>54565.59</v>
      </c>
      <c r="I214" t="s">
        <v>20</v>
      </c>
      <c r="J214" s="2">
        <v>28202</v>
      </c>
      <c r="K214">
        <f t="shared" si="3"/>
        <v>34</v>
      </c>
    </row>
    <row r="215" spans="1:11" x14ac:dyDescent="0.2">
      <c r="A215" s="3" t="s">
        <v>661</v>
      </c>
      <c r="B215" t="s">
        <v>660</v>
      </c>
      <c r="C215" t="s">
        <v>315</v>
      </c>
      <c r="D215" t="s">
        <v>11</v>
      </c>
      <c r="E215" t="s">
        <v>29</v>
      </c>
      <c r="F215" t="s">
        <v>137</v>
      </c>
      <c r="G215">
        <v>3073</v>
      </c>
      <c r="H215" s="1">
        <v>19708.91</v>
      </c>
      <c r="I215" t="s">
        <v>14</v>
      </c>
      <c r="J215" s="2">
        <v>26332</v>
      </c>
      <c r="K215">
        <f t="shared" si="3"/>
        <v>39</v>
      </c>
    </row>
    <row r="216" spans="1:11" x14ac:dyDescent="0.2">
      <c r="A216" s="3" t="s">
        <v>663</v>
      </c>
      <c r="B216" t="s">
        <v>662</v>
      </c>
      <c r="C216" t="s">
        <v>346</v>
      </c>
      <c r="D216" t="s">
        <v>11</v>
      </c>
      <c r="E216" t="s">
        <v>29</v>
      </c>
      <c r="F216" t="s">
        <v>664</v>
      </c>
      <c r="G216">
        <v>3630</v>
      </c>
      <c r="H216" s="1">
        <v>27376.97</v>
      </c>
      <c r="I216" t="s">
        <v>20</v>
      </c>
      <c r="J216" s="2">
        <v>24384</v>
      </c>
      <c r="K216">
        <f t="shared" si="3"/>
        <v>45</v>
      </c>
    </row>
    <row r="217" spans="1:11" x14ac:dyDescent="0.2">
      <c r="A217" s="3" t="s">
        <v>666</v>
      </c>
      <c r="B217" t="s">
        <v>665</v>
      </c>
      <c r="C217" t="s">
        <v>90</v>
      </c>
      <c r="D217" t="s">
        <v>11</v>
      </c>
      <c r="E217" t="s">
        <v>29</v>
      </c>
      <c r="F217" t="s">
        <v>208</v>
      </c>
      <c r="G217">
        <v>3413</v>
      </c>
      <c r="H217" s="1">
        <v>25030.02</v>
      </c>
      <c r="I217" t="s">
        <v>14</v>
      </c>
      <c r="J217" s="2">
        <v>26083</v>
      </c>
      <c r="K217">
        <f t="shared" si="3"/>
        <v>40</v>
      </c>
    </row>
    <row r="218" spans="1:11" x14ac:dyDescent="0.2">
      <c r="A218" s="3" t="s">
        <v>668</v>
      </c>
      <c r="B218" t="s">
        <v>667</v>
      </c>
      <c r="C218" t="s">
        <v>102</v>
      </c>
      <c r="D218" t="s">
        <v>24</v>
      </c>
      <c r="E218" t="s">
        <v>12</v>
      </c>
      <c r="F218" t="s">
        <v>208</v>
      </c>
      <c r="G218">
        <v>3420</v>
      </c>
      <c r="H218" s="1">
        <v>58559.1</v>
      </c>
      <c r="I218" t="s">
        <v>20</v>
      </c>
      <c r="J218" s="2">
        <v>23874</v>
      </c>
      <c r="K218">
        <f t="shared" si="3"/>
        <v>46</v>
      </c>
    </row>
    <row r="219" spans="1:11" x14ac:dyDescent="0.2">
      <c r="A219" s="3" t="s">
        <v>671</v>
      </c>
      <c r="B219" t="s">
        <v>669</v>
      </c>
      <c r="C219" t="s">
        <v>670</v>
      </c>
      <c r="D219" t="s">
        <v>11</v>
      </c>
      <c r="E219" t="s">
        <v>29</v>
      </c>
      <c r="F219" t="s">
        <v>619</v>
      </c>
      <c r="G219">
        <v>3128</v>
      </c>
      <c r="H219" s="1">
        <v>29363.11</v>
      </c>
      <c r="I219" t="s">
        <v>20</v>
      </c>
      <c r="J219" s="2">
        <v>30000</v>
      </c>
      <c r="K219">
        <f t="shared" si="3"/>
        <v>29</v>
      </c>
    </row>
    <row r="220" spans="1:11" x14ac:dyDescent="0.2">
      <c r="A220" s="3" t="s">
        <v>673</v>
      </c>
      <c r="B220" t="s">
        <v>672</v>
      </c>
      <c r="C220" t="s">
        <v>508</v>
      </c>
      <c r="D220" t="s">
        <v>11</v>
      </c>
      <c r="E220" t="s">
        <v>29</v>
      </c>
      <c r="F220" t="s">
        <v>84</v>
      </c>
      <c r="G220">
        <v>3552</v>
      </c>
      <c r="H220" s="1">
        <v>22298.9</v>
      </c>
      <c r="I220" t="s">
        <v>14</v>
      </c>
      <c r="J220" s="2">
        <v>31760</v>
      </c>
      <c r="K220">
        <f t="shared" si="3"/>
        <v>25</v>
      </c>
    </row>
    <row r="221" spans="1:11" x14ac:dyDescent="0.2">
      <c r="A221" s="3" t="s">
        <v>675</v>
      </c>
      <c r="B221" t="s">
        <v>674</v>
      </c>
      <c r="C221" t="s">
        <v>374</v>
      </c>
      <c r="D221" t="s">
        <v>24</v>
      </c>
      <c r="E221" t="s">
        <v>29</v>
      </c>
      <c r="F221" t="s">
        <v>95</v>
      </c>
      <c r="G221">
        <v>3733</v>
      </c>
      <c r="H221" s="1">
        <v>57651.05</v>
      </c>
      <c r="I221" t="s">
        <v>20</v>
      </c>
      <c r="J221" s="2">
        <v>23070</v>
      </c>
      <c r="K221">
        <f t="shared" si="3"/>
        <v>48</v>
      </c>
    </row>
    <row r="222" spans="1:11" x14ac:dyDescent="0.2">
      <c r="A222" s="3" t="s">
        <v>677</v>
      </c>
      <c r="B222" t="s">
        <v>676</v>
      </c>
      <c r="C222" t="s">
        <v>76</v>
      </c>
      <c r="D222" t="s">
        <v>11</v>
      </c>
      <c r="E222" t="s">
        <v>12</v>
      </c>
      <c r="F222" t="s">
        <v>258</v>
      </c>
      <c r="G222">
        <v>3765</v>
      </c>
      <c r="H222" s="1">
        <v>21596.3</v>
      </c>
      <c r="I222" t="s">
        <v>20</v>
      </c>
      <c r="J222" s="2">
        <v>26019</v>
      </c>
      <c r="K222">
        <f t="shared" si="3"/>
        <v>40</v>
      </c>
    </row>
    <row r="223" spans="1:11" x14ac:dyDescent="0.2">
      <c r="A223" s="3" t="s">
        <v>680</v>
      </c>
      <c r="B223" t="s">
        <v>678</v>
      </c>
      <c r="C223" t="s">
        <v>679</v>
      </c>
      <c r="D223" t="s">
        <v>11</v>
      </c>
      <c r="E223" t="s">
        <v>29</v>
      </c>
      <c r="F223" t="s">
        <v>344</v>
      </c>
      <c r="G223">
        <v>3139</v>
      </c>
      <c r="H223" s="1">
        <v>24980.74</v>
      </c>
      <c r="I223" t="s">
        <v>14</v>
      </c>
      <c r="J223" s="2">
        <v>22183</v>
      </c>
      <c r="K223">
        <f t="shared" si="3"/>
        <v>51</v>
      </c>
    </row>
    <row r="224" spans="1:11" x14ac:dyDescent="0.2">
      <c r="A224" s="3" t="s">
        <v>683</v>
      </c>
      <c r="B224" t="s">
        <v>681</v>
      </c>
      <c r="C224" t="s">
        <v>682</v>
      </c>
      <c r="D224" t="s">
        <v>11</v>
      </c>
      <c r="E224" t="s">
        <v>29</v>
      </c>
      <c r="F224" t="s">
        <v>208</v>
      </c>
      <c r="G224">
        <v>3015</v>
      </c>
      <c r="H224" s="1">
        <v>26761.5</v>
      </c>
      <c r="I224" t="s">
        <v>14</v>
      </c>
      <c r="J224" s="2">
        <v>25209</v>
      </c>
      <c r="K224">
        <f t="shared" si="3"/>
        <v>42</v>
      </c>
    </row>
    <row r="225" spans="1:11" x14ac:dyDescent="0.2">
      <c r="A225" s="3" t="s">
        <v>686</v>
      </c>
      <c r="B225" t="s">
        <v>684</v>
      </c>
      <c r="C225" t="s">
        <v>685</v>
      </c>
      <c r="D225" t="s">
        <v>11</v>
      </c>
      <c r="E225" t="s">
        <v>29</v>
      </c>
      <c r="F225" t="s">
        <v>113</v>
      </c>
      <c r="G225">
        <v>3103</v>
      </c>
      <c r="H225" s="1">
        <v>23981.17</v>
      </c>
      <c r="I225" t="s">
        <v>14</v>
      </c>
      <c r="J225" s="2">
        <v>23304</v>
      </c>
      <c r="K225">
        <f t="shared" si="3"/>
        <v>48</v>
      </c>
    </row>
    <row r="226" spans="1:11" x14ac:dyDescent="0.2">
      <c r="A226" s="3" t="s">
        <v>688</v>
      </c>
      <c r="B226" t="s">
        <v>687</v>
      </c>
      <c r="C226" t="s">
        <v>184</v>
      </c>
      <c r="D226" t="s">
        <v>11</v>
      </c>
      <c r="E226" t="s">
        <v>12</v>
      </c>
      <c r="F226" t="s">
        <v>34</v>
      </c>
      <c r="G226">
        <v>3083</v>
      </c>
      <c r="H226" s="1">
        <v>26096.71</v>
      </c>
      <c r="I226" t="s">
        <v>14</v>
      </c>
      <c r="J226" s="2">
        <v>30205</v>
      </c>
      <c r="K226">
        <f t="shared" si="3"/>
        <v>29</v>
      </c>
    </row>
    <row r="227" spans="1:11" x14ac:dyDescent="0.2">
      <c r="A227" s="3" t="s">
        <v>691</v>
      </c>
      <c r="B227" t="s">
        <v>689</v>
      </c>
      <c r="C227" t="s">
        <v>690</v>
      </c>
      <c r="D227" t="s">
        <v>11</v>
      </c>
      <c r="E227" t="s">
        <v>12</v>
      </c>
      <c r="F227" t="s">
        <v>197</v>
      </c>
      <c r="G227">
        <v>3917</v>
      </c>
      <c r="H227" s="1">
        <v>24961.51</v>
      </c>
      <c r="I227" t="s">
        <v>14</v>
      </c>
      <c r="J227" s="2">
        <v>23406</v>
      </c>
      <c r="K227">
        <f t="shared" si="3"/>
        <v>47</v>
      </c>
    </row>
    <row r="228" spans="1:11" x14ac:dyDescent="0.2">
      <c r="A228" s="3" t="s">
        <v>322</v>
      </c>
      <c r="B228" t="s">
        <v>321</v>
      </c>
      <c r="C228" t="s">
        <v>229</v>
      </c>
      <c r="D228" t="s">
        <v>132</v>
      </c>
      <c r="E228" t="s">
        <v>29</v>
      </c>
      <c r="F228" t="s">
        <v>323</v>
      </c>
      <c r="G228">
        <v>3198</v>
      </c>
      <c r="H228" s="1">
        <v>73528.160000000003</v>
      </c>
      <c r="I228" t="s">
        <v>20</v>
      </c>
      <c r="J228" s="2">
        <v>25560</v>
      </c>
      <c r="K228">
        <f t="shared" si="3"/>
        <v>42</v>
      </c>
    </row>
    <row r="229" spans="1:11" x14ac:dyDescent="0.2">
      <c r="A229" s="3" t="s">
        <v>696</v>
      </c>
      <c r="B229" t="s">
        <v>695</v>
      </c>
      <c r="C229" t="s">
        <v>356</v>
      </c>
      <c r="D229" t="s">
        <v>18</v>
      </c>
      <c r="E229" t="s">
        <v>43</v>
      </c>
      <c r="F229" t="s">
        <v>92</v>
      </c>
      <c r="G229">
        <v>3092</v>
      </c>
      <c r="H229" s="1">
        <v>38692.29</v>
      </c>
      <c r="I229" t="s">
        <v>20</v>
      </c>
      <c r="J229" s="2">
        <v>23011</v>
      </c>
      <c r="K229">
        <f t="shared" si="3"/>
        <v>49</v>
      </c>
    </row>
    <row r="230" spans="1:11" x14ac:dyDescent="0.2">
      <c r="A230" s="3" t="s">
        <v>699</v>
      </c>
      <c r="B230" t="s">
        <v>697</v>
      </c>
      <c r="C230" t="s">
        <v>698</v>
      </c>
      <c r="D230" t="s">
        <v>11</v>
      </c>
      <c r="E230" t="s">
        <v>29</v>
      </c>
      <c r="F230" t="s">
        <v>70</v>
      </c>
      <c r="G230">
        <v>3004</v>
      </c>
      <c r="H230" s="1">
        <v>24732.639999999999</v>
      </c>
      <c r="I230" t="s">
        <v>20</v>
      </c>
      <c r="J230" s="2">
        <v>23330</v>
      </c>
      <c r="K230">
        <f t="shared" si="3"/>
        <v>48</v>
      </c>
    </row>
    <row r="231" spans="1:11" x14ac:dyDescent="0.2">
      <c r="A231" s="3" t="s">
        <v>701</v>
      </c>
      <c r="B231" t="s">
        <v>700</v>
      </c>
      <c r="C231" t="s">
        <v>685</v>
      </c>
      <c r="D231" t="s">
        <v>18</v>
      </c>
      <c r="E231" t="s">
        <v>12</v>
      </c>
      <c r="F231" t="s">
        <v>460</v>
      </c>
      <c r="G231">
        <v>3182</v>
      </c>
      <c r="H231" s="1">
        <v>33030.75</v>
      </c>
      <c r="I231" t="s">
        <v>14</v>
      </c>
      <c r="J231" s="2">
        <v>23658</v>
      </c>
      <c r="K231">
        <f t="shared" si="3"/>
        <v>47</v>
      </c>
    </row>
    <row r="232" spans="1:11" x14ac:dyDescent="0.2">
      <c r="A232" s="3" t="s">
        <v>703</v>
      </c>
      <c r="B232" t="s">
        <v>702</v>
      </c>
      <c r="C232" t="s">
        <v>68</v>
      </c>
      <c r="D232" t="s">
        <v>11</v>
      </c>
      <c r="E232" t="s">
        <v>12</v>
      </c>
      <c r="F232" t="s">
        <v>141</v>
      </c>
      <c r="G232">
        <v>3208</v>
      </c>
      <c r="H232" s="1">
        <v>25744.86</v>
      </c>
      <c r="I232" t="s">
        <v>14</v>
      </c>
      <c r="J232" s="2">
        <v>25054</v>
      </c>
      <c r="K232">
        <f t="shared" si="3"/>
        <v>43</v>
      </c>
    </row>
    <row r="233" spans="1:11" x14ac:dyDescent="0.2">
      <c r="A233" s="3" t="s">
        <v>706</v>
      </c>
      <c r="B233" t="s">
        <v>704</v>
      </c>
      <c r="C233" t="s">
        <v>705</v>
      </c>
      <c r="D233" t="s">
        <v>11</v>
      </c>
      <c r="E233" t="s">
        <v>29</v>
      </c>
      <c r="F233" t="s">
        <v>95</v>
      </c>
      <c r="G233">
        <v>3125</v>
      </c>
      <c r="H233" s="1">
        <v>26130.46</v>
      </c>
      <c r="I233" t="s">
        <v>14</v>
      </c>
      <c r="J233" s="2">
        <v>24209</v>
      </c>
      <c r="K233">
        <f t="shared" si="3"/>
        <v>45</v>
      </c>
    </row>
    <row r="234" spans="1:11" x14ac:dyDescent="0.2">
      <c r="A234" s="3" t="s">
        <v>709</v>
      </c>
      <c r="B234" t="s">
        <v>707</v>
      </c>
      <c r="C234" t="s">
        <v>708</v>
      </c>
      <c r="D234" t="s">
        <v>24</v>
      </c>
      <c r="E234" t="s">
        <v>12</v>
      </c>
      <c r="F234" t="s">
        <v>44</v>
      </c>
      <c r="G234">
        <v>3174</v>
      </c>
      <c r="H234" s="1">
        <v>49383.63</v>
      </c>
      <c r="I234" t="s">
        <v>20</v>
      </c>
      <c r="J234" s="2">
        <v>30620</v>
      </c>
      <c r="K234">
        <f t="shared" si="3"/>
        <v>28</v>
      </c>
    </row>
    <row r="235" spans="1:11" x14ac:dyDescent="0.2">
      <c r="A235" s="3" t="s">
        <v>712</v>
      </c>
      <c r="B235" t="s">
        <v>710</v>
      </c>
      <c r="C235" t="s">
        <v>711</v>
      </c>
      <c r="D235" t="s">
        <v>18</v>
      </c>
      <c r="E235" t="s">
        <v>12</v>
      </c>
      <c r="F235" t="s">
        <v>137</v>
      </c>
      <c r="G235">
        <v>3079</v>
      </c>
      <c r="H235" s="1">
        <v>33803.730000000003</v>
      </c>
      <c r="I235" t="s">
        <v>14</v>
      </c>
      <c r="J235" s="2">
        <v>21587</v>
      </c>
      <c r="K235">
        <f t="shared" si="3"/>
        <v>52</v>
      </c>
    </row>
    <row r="236" spans="1:11" x14ac:dyDescent="0.2">
      <c r="A236" s="3" t="s">
        <v>715</v>
      </c>
      <c r="B236" t="s">
        <v>713</v>
      </c>
      <c r="C236" t="s">
        <v>714</v>
      </c>
      <c r="D236" t="s">
        <v>11</v>
      </c>
      <c r="E236" t="s">
        <v>29</v>
      </c>
      <c r="F236" t="s">
        <v>137</v>
      </c>
      <c r="G236">
        <v>3017</v>
      </c>
      <c r="H236" s="1">
        <v>22958.15</v>
      </c>
      <c r="I236" t="s">
        <v>14</v>
      </c>
      <c r="J236" s="2">
        <v>31156</v>
      </c>
      <c r="K236">
        <f t="shared" si="3"/>
        <v>26</v>
      </c>
    </row>
    <row r="237" spans="1:11" x14ac:dyDescent="0.2">
      <c r="A237" s="3" t="s">
        <v>716</v>
      </c>
      <c r="B237" t="s">
        <v>713</v>
      </c>
      <c r="C237" t="s">
        <v>41</v>
      </c>
      <c r="D237" t="s">
        <v>11</v>
      </c>
      <c r="E237" t="s">
        <v>43</v>
      </c>
      <c r="F237" t="s">
        <v>199</v>
      </c>
      <c r="G237">
        <v>3531</v>
      </c>
      <c r="H237" s="1">
        <v>30063.96</v>
      </c>
      <c r="I237" t="s">
        <v>14</v>
      </c>
      <c r="J237" s="2">
        <v>26110</v>
      </c>
      <c r="K237">
        <f t="shared" si="3"/>
        <v>40</v>
      </c>
    </row>
    <row r="238" spans="1:11" x14ac:dyDescent="0.2">
      <c r="A238" s="3" t="s">
        <v>719</v>
      </c>
      <c r="B238" t="s">
        <v>717</v>
      </c>
      <c r="C238" t="s">
        <v>718</v>
      </c>
      <c r="D238" t="s">
        <v>18</v>
      </c>
      <c r="E238" t="s">
        <v>12</v>
      </c>
      <c r="F238" t="s">
        <v>351</v>
      </c>
      <c r="G238">
        <v>3916</v>
      </c>
      <c r="H238" s="1">
        <v>34826.58</v>
      </c>
      <c r="I238" t="s">
        <v>20</v>
      </c>
      <c r="J238" s="2">
        <v>22736</v>
      </c>
      <c r="K238">
        <f t="shared" si="3"/>
        <v>49</v>
      </c>
    </row>
    <row r="239" spans="1:11" x14ac:dyDescent="0.2">
      <c r="A239" s="3" t="s">
        <v>721</v>
      </c>
      <c r="B239" t="s">
        <v>720</v>
      </c>
      <c r="C239" t="s">
        <v>606</v>
      </c>
      <c r="D239" t="s">
        <v>24</v>
      </c>
      <c r="E239" t="s">
        <v>29</v>
      </c>
      <c r="F239" t="s">
        <v>25</v>
      </c>
      <c r="G239">
        <v>3166</v>
      </c>
      <c r="H239" s="1">
        <v>56669.120000000003</v>
      </c>
      <c r="I239" t="s">
        <v>20</v>
      </c>
      <c r="J239" s="2">
        <v>30691</v>
      </c>
      <c r="K239">
        <f t="shared" si="3"/>
        <v>27</v>
      </c>
    </row>
    <row r="240" spans="1:11" x14ac:dyDescent="0.2">
      <c r="A240" s="3" t="s">
        <v>724</v>
      </c>
      <c r="B240" t="s">
        <v>722</v>
      </c>
      <c r="C240" t="s">
        <v>723</v>
      </c>
      <c r="D240" t="s">
        <v>11</v>
      </c>
      <c r="E240" t="s">
        <v>29</v>
      </c>
      <c r="F240" t="s">
        <v>113</v>
      </c>
      <c r="G240">
        <v>3663</v>
      </c>
      <c r="H240" s="1">
        <v>20851.28</v>
      </c>
      <c r="I240" t="s">
        <v>14</v>
      </c>
      <c r="J240" s="2">
        <v>26277</v>
      </c>
      <c r="K240">
        <f t="shared" si="3"/>
        <v>40</v>
      </c>
    </row>
    <row r="241" spans="1:11" x14ac:dyDescent="0.2">
      <c r="A241" s="3" t="s">
        <v>726</v>
      </c>
      <c r="B241" t="s">
        <v>725</v>
      </c>
      <c r="C241" t="s">
        <v>143</v>
      </c>
      <c r="D241" t="s">
        <v>11</v>
      </c>
      <c r="E241" t="s">
        <v>12</v>
      </c>
      <c r="F241" t="s">
        <v>44</v>
      </c>
      <c r="G241">
        <v>3077</v>
      </c>
      <c r="H241" s="1">
        <v>20312.34</v>
      </c>
      <c r="I241" t="s">
        <v>14</v>
      </c>
      <c r="J241" s="2">
        <v>31580</v>
      </c>
      <c r="K241">
        <f t="shared" si="3"/>
        <v>25</v>
      </c>
    </row>
    <row r="242" spans="1:11" x14ac:dyDescent="0.2">
      <c r="A242" s="3" t="s">
        <v>728</v>
      </c>
      <c r="B242" t="s">
        <v>727</v>
      </c>
      <c r="C242" t="s">
        <v>57</v>
      </c>
      <c r="D242" t="s">
        <v>11</v>
      </c>
      <c r="E242" t="s">
        <v>29</v>
      </c>
      <c r="F242" t="s">
        <v>313</v>
      </c>
      <c r="G242">
        <v>3121</v>
      </c>
      <c r="H242" s="1">
        <v>22703</v>
      </c>
      <c r="I242" t="s">
        <v>14</v>
      </c>
      <c r="J242" s="2">
        <v>25003</v>
      </c>
      <c r="K242">
        <f t="shared" si="3"/>
        <v>43</v>
      </c>
    </row>
    <row r="243" spans="1:11" x14ac:dyDescent="0.2">
      <c r="A243" s="3" t="s">
        <v>730</v>
      </c>
      <c r="B243" t="s">
        <v>729</v>
      </c>
      <c r="C243" t="s">
        <v>658</v>
      </c>
      <c r="D243" t="s">
        <v>24</v>
      </c>
      <c r="E243" t="s">
        <v>12</v>
      </c>
      <c r="F243" t="s">
        <v>460</v>
      </c>
      <c r="G243">
        <v>3165</v>
      </c>
      <c r="H243" s="1">
        <v>58204.91</v>
      </c>
      <c r="I243" t="s">
        <v>20</v>
      </c>
      <c r="J243" s="2">
        <v>26164</v>
      </c>
      <c r="K243">
        <f t="shared" si="3"/>
        <v>40</v>
      </c>
    </row>
    <row r="244" spans="1:11" x14ac:dyDescent="0.2">
      <c r="A244" s="3" t="s">
        <v>732</v>
      </c>
      <c r="B244" t="s">
        <v>731</v>
      </c>
      <c r="C244" t="s">
        <v>334</v>
      </c>
      <c r="D244" t="s">
        <v>24</v>
      </c>
      <c r="E244" t="s">
        <v>12</v>
      </c>
      <c r="F244" t="s">
        <v>19</v>
      </c>
      <c r="G244">
        <v>3024</v>
      </c>
      <c r="H244" s="1">
        <v>49697.61</v>
      </c>
      <c r="I244" t="s">
        <v>20</v>
      </c>
      <c r="J244" s="2">
        <v>19923</v>
      </c>
      <c r="K244">
        <f t="shared" si="3"/>
        <v>57</v>
      </c>
    </row>
    <row r="245" spans="1:11" x14ac:dyDescent="0.2">
      <c r="A245" s="3" t="s">
        <v>734</v>
      </c>
      <c r="B245" t="s">
        <v>733</v>
      </c>
      <c r="C245" t="s">
        <v>108</v>
      </c>
      <c r="D245" t="s">
        <v>11</v>
      </c>
      <c r="E245" t="s">
        <v>29</v>
      </c>
      <c r="F245" t="s">
        <v>88</v>
      </c>
      <c r="G245">
        <v>3185</v>
      </c>
      <c r="H245" s="1">
        <v>23881.55</v>
      </c>
      <c r="I245" t="s">
        <v>14</v>
      </c>
      <c r="J245" s="2">
        <v>30423</v>
      </c>
      <c r="K245">
        <f t="shared" si="3"/>
        <v>28</v>
      </c>
    </row>
    <row r="246" spans="1:11" x14ac:dyDescent="0.2">
      <c r="A246" s="3" t="s">
        <v>539</v>
      </c>
      <c r="B246" t="s">
        <v>537</v>
      </c>
      <c r="C246" t="s">
        <v>538</v>
      </c>
      <c r="D246" t="s">
        <v>132</v>
      </c>
      <c r="E246" t="s">
        <v>29</v>
      </c>
      <c r="F246" t="s">
        <v>163</v>
      </c>
      <c r="G246">
        <v>3082</v>
      </c>
      <c r="H246" s="1">
        <v>79223.91</v>
      </c>
      <c r="I246" t="s">
        <v>14</v>
      </c>
      <c r="J246" s="2">
        <v>22859</v>
      </c>
      <c r="K246">
        <f t="shared" si="3"/>
        <v>49</v>
      </c>
    </row>
    <row r="247" spans="1:11" x14ac:dyDescent="0.2">
      <c r="A247" s="3" t="s">
        <v>739</v>
      </c>
      <c r="B247" t="s">
        <v>738</v>
      </c>
      <c r="C247" t="s">
        <v>184</v>
      </c>
      <c r="D247" t="s">
        <v>11</v>
      </c>
      <c r="E247" t="s">
        <v>12</v>
      </c>
      <c r="F247" t="s">
        <v>55</v>
      </c>
      <c r="G247">
        <v>3563</v>
      </c>
      <c r="H247" s="1">
        <v>23705.51</v>
      </c>
      <c r="I247" t="s">
        <v>14</v>
      </c>
      <c r="J247" s="2">
        <v>28570</v>
      </c>
      <c r="K247">
        <f t="shared" si="3"/>
        <v>33</v>
      </c>
    </row>
    <row r="248" spans="1:11" x14ac:dyDescent="0.2">
      <c r="A248" s="3" t="s">
        <v>741</v>
      </c>
      <c r="B248" s="105" t="s">
        <v>917</v>
      </c>
      <c r="C248" s="55" t="s">
        <v>918</v>
      </c>
      <c r="D248" t="s">
        <v>11</v>
      </c>
      <c r="E248" t="s">
        <v>12</v>
      </c>
      <c r="F248" t="s">
        <v>110</v>
      </c>
      <c r="G248">
        <v>3025</v>
      </c>
      <c r="H248" s="1">
        <v>25296.880000000001</v>
      </c>
      <c r="I248" t="s">
        <v>14</v>
      </c>
      <c r="J248" s="2">
        <v>20531</v>
      </c>
      <c r="K248">
        <f t="shared" si="3"/>
        <v>55</v>
      </c>
    </row>
    <row r="249" spans="1:11" x14ac:dyDescent="0.2">
      <c r="A249" s="3" t="s">
        <v>744</v>
      </c>
      <c r="B249" t="s">
        <v>742</v>
      </c>
      <c r="C249" t="s">
        <v>743</v>
      </c>
      <c r="D249" t="s">
        <v>11</v>
      </c>
      <c r="E249" t="s">
        <v>29</v>
      </c>
      <c r="F249" t="s">
        <v>628</v>
      </c>
      <c r="G249">
        <v>3890</v>
      </c>
      <c r="H249" s="1">
        <v>23414.63</v>
      </c>
      <c r="I249" t="s">
        <v>14</v>
      </c>
      <c r="J249" s="2">
        <v>31105</v>
      </c>
      <c r="K249">
        <f t="shared" si="3"/>
        <v>26</v>
      </c>
    </row>
    <row r="250" spans="1:11" x14ac:dyDescent="0.2">
      <c r="A250" s="3" t="s">
        <v>165</v>
      </c>
      <c r="B250" t="s">
        <v>129</v>
      </c>
      <c r="C250" t="s">
        <v>164</v>
      </c>
      <c r="D250" t="s">
        <v>132</v>
      </c>
      <c r="E250" t="s">
        <v>29</v>
      </c>
      <c r="F250" t="s">
        <v>166</v>
      </c>
      <c r="G250">
        <v>3417</v>
      </c>
      <c r="H250" s="1">
        <v>72229.11</v>
      </c>
      <c r="I250" t="s">
        <v>14</v>
      </c>
      <c r="J250" s="2">
        <v>30196</v>
      </c>
      <c r="K250">
        <f t="shared" si="3"/>
        <v>29</v>
      </c>
    </row>
    <row r="251" spans="1:11" x14ac:dyDescent="0.2">
      <c r="A251" s="3" t="s">
        <v>889</v>
      </c>
      <c r="B251" t="s">
        <v>129</v>
      </c>
      <c r="C251" t="s">
        <v>198</v>
      </c>
      <c r="D251" t="s">
        <v>132</v>
      </c>
      <c r="E251" t="s">
        <v>192</v>
      </c>
      <c r="F251" t="s">
        <v>199</v>
      </c>
      <c r="G251">
        <v>3035</v>
      </c>
      <c r="H251" s="1">
        <v>74866.559999999998</v>
      </c>
      <c r="I251" t="s">
        <v>20</v>
      </c>
      <c r="J251" s="2">
        <v>28983</v>
      </c>
      <c r="K251">
        <f t="shared" si="3"/>
        <v>32</v>
      </c>
    </row>
    <row r="252" spans="1:11" x14ac:dyDescent="0.2">
      <c r="A252" s="3" t="s">
        <v>131</v>
      </c>
      <c r="B252" t="s">
        <v>129</v>
      </c>
      <c r="C252" t="s">
        <v>130</v>
      </c>
      <c r="D252" t="s">
        <v>132</v>
      </c>
      <c r="E252" t="s">
        <v>43</v>
      </c>
      <c r="F252" t="s">
        <v>133</v>
      </c>
      <c r="G252">
        <v>3133</v>
      </c>
      <c r="H252" s="1">
        <v>50014.29</v>
      </c>
      <c r="I252" t="s">
        <v>20</v>
      </c>
      <c r="J252" s="2">
        <v>32052</v>
      </c>
      <c r="K252">
        <f t="shared" si="3"/>
        <v>24</v>
      </c>
    </row>
    <row r="253" spans="1:11" x14ac:dyDescent="0.2">
      <c r="A253" s="3" t="s">
        <v>754</v>
      </c>
      <c r="B253" t="s">
        <v>753</v>
      </c>
      <c r="C253" t="s">
        <v>102</v>
      </c>
      <c r="D253" t="s">
        <v>11</v>
      </c>
      <c r="E253" t="s">
        <v>12</v>
      </c>
      <c r="F253" t="s">
        <v>255</v>
      </c>
      <c r="G253">
        <v>3963</v>
      </c>
      <c r="H253" s="1">
        <v>25821.94</v>
      </c>
      <c r="I253" t="s">
        <v>20</v>
      </c>
      <c r="J253" s="2">
        <v>20389</v>
      </c>
      <c r="K253">
        <f t="shared" si="3"/>
        <v>56</v>
      </c>
    </row>
    <row r="254" spans="1:11" x14ac:dyDescent="0.2">
      <c r="A254" s="3" t="s">
        <v>757</v>
      </c>
      <c r="B254" t="s">
        <v>755</v>
      </c>
      <c r="C254" t="s">
        <v>756</v>
      </c>
      <c r="D254" t="s">
        <v>11</v>
      </c>
      <c r="E254" t="s">
        <v>29</v>
      </c>
      <c r="F254" t="s">
        <v>313</v>
      </c>
      <c r="G254">
        <v>3628</v>
      </c>
      <c r="H254" s="1">
        <v>25316.69</v>
      </c>
      <c r="I254" t="s">
        <v>14</v>
      </c>
      <c r="J254" s="2">
        <v>19259</v>
      </c>
      <c r="K254">
        <f t="shared" si="3"/>
        <v>59</v>
      </c>
    </row>
    <row r="255" spans="1:11" x14ac:dyDescent="0.2">
      <c r="A255" s="3" t="s">
        <v>759</v>
      </c>
      <c r="B255" t="s">
        <v>758</v>
      </c>
      <c r="C255" t="s">
        <v>112</v>
      </c>
      <c r="D255" t="s">
        <v>11</v>
      </c>
      <c r="E255" t="s">
        <v>29</v>
      </c>
      <c r="F255" t="s">
        <v>760</v>
      </c>
      <c r="G255">
        <v>3031</v>
      </c>
      <c r="H255" s="1">
        <v>24089.45</v>
      </c>
      <c r="I255" t="s">
        <v>14</v>
      </c>
      <c r="J255" s="2">
        <v>22366</v>
      </c>
      <c r="K255">
        <f t="shared" si="3"/>
        <v>50</v>
      </c>
    </row>
    <row r="256" spans="1:11" x14ac:dyDescent="0.2">
      <c r="A256" s="3" t="s">
        <v>763</v>
      </c>
      <c r="B256" t="s">
        <v>761</v>
      </c>
      <c r="C256" t="s">
        <v>762</v>
      </c>
      <c r="D256" t="s">
        <v>11</v>
      </c>
      <c r="E256" t="s">
        <v>29</v>
      </c>
      <c r="F256" t="s">
        <v>113</v>
      </c>
      <c r="G256">
        <v>3502</v>
      </c>
      <c r="H256" s="1">
        <v>27454.69</v>
      </c>
      <c r="I256" t="s">
        <v>14</v>
      </c>
      <c r="J256" s="2">
        <v>30271</v>
      </c>
      <c r="K256">
        <f t="shared" si="3"/>
        <v>29</v>
      </c>
    </row>
    <row r="257" spans="1:11" x14ac:dyDescent="0.2">
      <c r="A257" s="3" t="s">
        <v>766</v>
      </c>
      <c r="B257" t="s">
        <v>764</v>
      </c>
      <c r="C257" t="s">
        <v>765</v>
      </c>
      <c r="D257" t="s">
        <v>11</v>
      </c>
      <c r="E257" t="s">
        <v>29</v>
      </c>
      <c r="F257" t="s">
        <v>258</v>
      </c>
      <c r="G257">
        <v>3045</v>
      </c>
      <c r="H257" s="1">
        <v>27426.560000000001</v>
      </c>
      <c r="I257" t="s">
        <v>14</v>
      </c>
      <c r="J257" s="2">
        <v>23343</v>
      </c>
      <c r="K257">
        <f t="shared" si="3"/>
        <v>48</v>
      </c>
    </row>
    <row r="258" spans="1:11" x14ac:dyDescent="0.2">
      <c r="A258" s="3" t="s">
        <v>769</v>
      </c>
      <c r="B258" t="s">
        <v>767</v>
      </c>
      <c r="C258" t="s">
        <v>768</v>
      </c>
      <c r="D258" t="s">
        <v>11</v>
      </c>
      <c r="E258" t="s">
        <v>12</v>
      </c>
      <c r="F258" t="s">
        <v>244</v>
      </c>
      <c r="G258">
        <v>3160</v>
      </c>
      <c r="H258" s="1">
        <v>23270.83</v>
      </c>
      <c r="I258" t="s">
        <v>14</v>
      </c>
      <c r="J258" s="2">
        <v>25375</v>
      </c>
      <c r="K258">
        <f t="shared" si="3"/>
        <v>42</v>
      </c>
    </row>
    <row r="259" spans="1:11" x14ac:dyDescent="0.2">
      <c r="A259" s="3" t="s">
        <v>771</v>
      </c>
      <c r="B259" t="s">
        <v>770</v>
      </c>
      <c r="C259" t="s">
        <v>22</v>
      </c>
      <c r="D259" t="s">
        <v>11</v>
      </c>
      <c r="E259" t="s">
        <v>12</v>
      </c>
      <c r="F259" t="s">
        <v>113</v>
      </c>
      <c r="G259">
        <v>3066</v>
      </c>
      <c r="H259" s="1">
        <v>28395.66</v>
      </c>
      <c r="I259" t="s">
        <v>20</v>
      </c>
      <c r="J259" s="2">
        <v>30005</v>
      </c>
      <c r="K259">
        <f t="shared" ref="K259:K286" si="4">DATEDIF(J259,"31/12/2011","y")</f>
        <v>29</v>
      </c>
    </row>
    <row r="260" spans="1:11" x14ac:dyDescent="0.2">
      <c r="A260" s="3" t="s">
        <v>773</v>
      </c>
      <c r="B260" t="s">
        <v>772</v>
      </c>
      <c r="C260" t="s">
        <v>411</v>
      </c>
      <c r="D260" t="s">
        <v>11</v>
      </c>
      <c r="E260" t="s">
        <v>12</v>
      </c>
      <c r="F260" t="s">
        <v>746</v>
      </c>
      <c r="G260">
        <v>3983</v>
      </c>
      <c r="H260" s="1">
        <v>29748.83</v>
      </c>
      <c r="I260" t="s">
        <v>14</v>
      </c>
      <c r="J260" s="2">
        <v>21298</v>
      </c>
      <c r="K260">
        <f t="shared" si="4"/>
        <v>53</v>
      </c>
    </row>
    <row r="261" spans="1:11" x14ac:dyDescent="0.2">
      <c r="A261" s="3" t="s">
        <v>775</v>
      </c>
      <c r="B261" t="s">
        <v>774</v>
      </c>
      <c r="C261" t="s">
        <v>315</v>
      </c>
      <c r="D261" t="s">
        <v>11</v>
      </c>
      <c r="E261" t="s">
        <v>29</v>
      </c>
      <c r="F261" t="s">
        <v>113</v>
      </c>
      <c r="G261">
        <v>3051</v>
      </c>
      <c r="H261" s="1">
        <v>25844.54</v>
      </c>
      <c r="I261" t="s">
        <v>14</v>
      </c>
      <c r="J261" s="2">
        <v>22710</v>
      </c>
      <c r="K261">
        <f t="shared" si="4"/>
        <v>49</v>
      </c>
    </row>
    <row r="262" spans="1:11" x14ac:dyDescent="0.2">
      <c r="A262" s="3" t="s">
        <v>777</v>
      </c>
      <c r="B262" t="s">
        <v>776</v>
      </c>
      <c r="C262" t="s">
        <v>263</v>
      </c>
      <c r="D262" t="s">
        <v>18</v>
      </c>
      <c r="E262" t="s">
        <v>12</v>
      </c>
      <c r="F262" t="s">
        <v>141</v>
      </c>
      <c r="G262">
        <v>3155</v>
      </c>
      <c r="H262" s="1">
        <v>33413.589999999997</v>
      </c>
      <c r="I262" t="s">
        <v>14</v>
      </c>
      <c r="J262" s="2">
        <v>30765</v>
      </c>
      <c r="K262">
        <f t="shared" si="4"/>
        <v>27</v>
      </c>
    </row>
    <row r="263" spans="1:11" x14ac:dyDescent="0.2">
      <c r="A263" s="3" t="s">
        <v>780</v>
      </c>
      <c r="B263" t="s">
        <v>778</v>
      </c>
      <c r="C263" t="s">
        <v>779</v>
      </c>
      <c r="D263" t="s">
        <v>18</v>
      </c>
      <c r="E263" t="s">
        <v>192</v>
      </c>
      <c r="F263" t="s">
        <v>781</v>
      </c>
      <c r="G263">
        <v>3980</v>
      </c>
      <c r="H263" s="1">
        <v>25710.36</v>
      </c>
      <c r="I263" t="s">
        <v>14</v>
      </c>
      <c r="J263" s="2">
        <v>24912</v>
      </c>
      <c r="K263">
        <f t="shared" si="4"/>
        <v>43</v>
      </c>
    </row>
    <row r="264" spans="1:11" x14ac:dyDescent="0.2">
      <c r="A264" s="3" t="s">
        <v>890</v>
      </c>
      <c r="B264" t="s">
        <v>747</v>
      </c>
      <c r="C264" t="s">
        <v>748</v>
      </c>
      <c r="D264" t="s">
        <v>132</v>
      </c>
      <c r="E264" t="s">
        <v>12</v>
      </c>
      <c r="F264" t="s">
        <v>749</v>
      </c>
      <c r="G264">
        <v>3098</v>
      </c>
      <c r="H264" s="1">
        <v>125615.91</v>
      </c>
      <c r="I264" t="s">
        <v>20</v>
      </c>
      <c r="J264" s="2">
        <v>21112</v>
      </c>
      <c r="K264">
        <f t="shared" si="4"/>
        <v>54</v>
      </c>
    </row>
    <row r="265" spans="1:11" x14ac:dyDescent="0.2">
      <c r="A265" s="3" t="s">
        <v>786</v>
      </c>
      <c r="B265" t="s">
        <v>784</v>
      </c>
      <c r="C265" t="s">
        <v>785</v>
      </c>
      <c r="D265" t="s">
        <v>11</v>
      </c>
      <c r="E265" t="s">
        <v>12</v>
      </c>
      <c r="F265" t="s">
        <v>137</v>
      </c>
      <c r="G265">
        <v>3569</v>
      </c>
      <c r="H265" s="1">
        <v>20456.05</v>
      </c>
      <c r="I265" t="s">
        <v>14</v>
      </c>
      <c r="J265" s="2">
        <v>21136</v>
      </c>
      <c r="K265">
        <f t="shared" si="4"/>
        <v>54</v>
      </c>
    </row>
    <row r="266" spans="1:11" x14ac:dyDescent="0.2">
      <c r="A266" s="3" t="s">
        <v>788</v>
      </c>
      <c r="B266" t="s">
        <v>787</v>
      </c>
      <c r="C266" t="s">
        <v>334</v>
      </c>
      <c r="D266" t="s">
        <v>24</v>
      </c>
      <c r="E266" t="s">
        <v>12</v>
      </c>
      <c r="F266" t="s">
        <v>244</v>
      </c>
      <c r="G266">
        <v>3185</v>
      </c>
      <c r="H266" s="1">
        <v>59031.8</v>
      </c>
      <c r="I266" t="s">
        <v>20</v>
      </c>
      <c r="J266" s="2">
        <v>21451</v>
      </c>
      <c r="K266">
        <f t="shared" si="4"/>
        <v>53</v>
      </c>
    </row>
    <row r="267" spans="1:11" x14ac:dyDescent="0.2">
      <c r="A267" s="3" t="s">
        <v>791</v>
      </c>
      <c r="B267" t="s">
        <v>789</v>
      </c>
      <c r="C267" t="s">
        <v>790</v>
      </c>
      <c r="D267" t="s">
        <v>11</v>
      </c>
      <c r="E267" t="s">
        <v>29</v>
      </c>
      <c r="F267" t="s">
        <v>442</v>
      </c>
      <c r="G267">
        <v>3102</v>
      </c>
      <c r="H267" s="1">
        <v>22017.14</v>
      </c>
      <c r="I267" t="s">
        <v>14</v>
      </c>
      <c r="J267" s="2">
        <v>30274</v>
      </c>
      <c r="K267">
        <f t="shared" si="4"/>
        <v>29</v>
      </c>
    </row>
    <row r="268" spans="1:11" x14ac:dyDescent="0.2">
      <c r="A268" s="3" t="s">
        <v>793</v>
      </c>
      <c r="B268" t="s">
        <v>792</v>
      </c>
      <c r="C268" t="s">
        <v>27</v>
      </c>
      <c r="D268" t="s">
        <v>11</v>
      </c>
      <c r="E268" t="s">
        <v>29</v>
      </c>
      <c r="F268" t="s">
        <v>379</v>
      </c>
      <c r="G268">
        <v>3608</v>
      </c>
      <c r="H268" s="1">
        <v>27411.59</v>
      </c>
      <c r="I268" t="s">
        <v>14</v>
      </c>
      <c r="J268" s="2">
        <v>32685</v>
      </c>
      <c r="K268">
        <f t="shared" si="4"/>
        <v>22</v>
      </c>
    </row>
    <row r="269" spans="1:11" x14ac:dyDescent="0.2">
      <c r="A269" s="3" t="s">
        <v>794</v>
      </c>
      <c r="B269" t="s">
        <v>792</v>
      </c>
      <c r="C269" t="s">
        <v>108</v>
      </c>
      <c r="D269" t="s">
        <v>11</v>
      </c>
      <c r="E269" t="s">
        <v>12</v>
      </c>
      <c r="F269" t="s">
        <v>628</v>
      </c>
      <c r="G269">
        <v>3733</v>
      </c>
      <c r="H269" s="1">
        <v>22892.71</v>
      </c>
      <c r="I269" t="s">
        <v>14</v>
      </c>
      <c r="J269" s="2">
        <v>30264</v>
      </c>
      <c r="K269">
        <f t="shared" si="4"/>
        <v>29</v>
      </c>
    </row>
    <row r="270" spans="1:11" x14ac:dyDescent="0.2">
      <c r="A270" s="3" t="s">
        <v>796</v>
      </c>
      <c r="B270" t="s">
        <v>795</v>
      </c>
      <c r="C270" t="s">
        <v>447</v>
      </c>
      <c r="D270" t="s">
        <v>11</v>
      </c>
      <c r="E270" t="s">
        <v>12</v>
      </c>
      <c r="F270" t="s">
        <v>529</v>
      </c>
      <c r="G270">
        <v>3333</v>
      </c>
      <c r="H270" s="1">
        <v>19199.8</v>
      </c>
      <c r="I270" t="s">
        <v>14</v>
      </c>
      <c r="J270" s="2">
        <v>23653</v>
      </c>
      <c r="K270">
        <f t="shared" si="4"/>
        <v>47</v>
      </c>
    </row>
    <row r="271" spans="1:11" x14ac:dyDescent="0.2">
      <c r="A271" s="3" t="s">
        <v>799</v>
      </c>
      <c r="B271" t="s">
        <v>797</v>
      </c>
      <c r="C271" t="s">
        <v>798</v>
      </c>
      <c r="D271" t="s">
        <v>11</v>
      </c>
      <c r="E271" t="s">
        <v>12</v>
      </c>
      <c r="F271" t="s">
        <v>800</v>
      </c>
      <c r="G271">
        <v>3641</v>
      </c>
      <c r="H271" s="1">
        <v>21815.360000000001</v>
      </c>
      <c r="I271" t="s">
        <v>14</v>
      </c>
      <c r="J271" s="2">
        <v>22881</v>
      </c>
      <c r="K271">
        <f t="shared" si="4"/>
        <v>49</v>
      </c>
    </row>
    <row r="272" spans="1:11" x14ac:dyDescent="0.2">
      <c r="A272" s="3" t="s">
        <v>482</v>
      </c>
      <c r="B272" t="s">
        <v>480</v>
      </c>
      <c r="C272" t="s">
        <v>481</v>
      </c>
      <c r="D272" t="s">
        <v>132</v>
      </c>
      <c r="E272" t="s">
        <v>12</v>
      </c>
      <c r="F272" t="s">
        <v>483</v>
      </c>
      <c r="G272">
        <v>3779</v>
      </c>
      <c r="H272" s="1">
        <v>96996.95</v>
      </c>
      <c r="I272" t="s">
        <v>20</v>
      </c>
      <c r="J272" s="2">
        <v>23771</v>
      </c>
      <c r="K272">
        <f t="shared" si="4"/>
        <v>46</v>
      </c>
    </row>
    <row r="273" spans="1:11" x14ac:dyDescent="0.2">
      <c r="A273" s="3" t="s">
        <v>804</v>
      </c>
      <c r="B273" t="s">
        <v>803</v>
      </c>
      <c r="C273" t="s">
        <v>411</v>
      </c>
      <c r="D273" t="s">
        <v>11</v>
      </c>
      <c r="E273" t="s">
        <v>29</v>
      </c>
      <c r="F273" t="s">
        <v>281</v>
      </c>
      <c r="G273">
        <v>3019</v>
      </c>
      <c r="H273" s="1">
        <v>27592.94</v>
      </c>
      <c r="I273" t="s">
        <v>14</v>
      </c>
      <c r="J273" s="2">
        <v>24375</v>
      </c>
      <c r="K273">
        <f t="shared" si="4"/>
        <v>45</v>
      </c>
    </row>
    <row r="274" spans="1:11" x14ac:dyDescent="0.2">
      <c r="A274" s="3" t="s">
        <v>807</v>
      </c>
      <c r="B274" t="s">
        <v>805</v>
      </c>
      <c r="C274" t="s">
        <v>806</v>
      </c>
      <c r="D274" t="s">
        <v>11</v>
      </c>
      <c r="E274" t="s">
        <v>29</v>
      </c>
      <c r="F274" t="s">
        <v>271</v>
      </c>
      <c r="G274">
        <v>3864</v>
      </c>
      <c r="H274" s="1">
        <v>29905.66</v>
      </c>
      <c r="I274" t="s">
        <v>14</v>
      </c>
      <c r="J274" s="2">
        <v>22133</v>
      </c>
      <c r="K274">
        <f t="shared" si="4"/>
        <v>51</v>
      </c>
    </row>
    <row r="275" spans="1:11" x14ac:dyDescent="0.2">
      <c r="A275" s="3" t="s">
        <v>809</v>
      </c>
      <c r="B275" t="s">
        <v>887</v>
      </c>
      <c r="C275" s="55" t="s">
        <v>808</v>
      </c>
      <c r="D275" t="s">
        <v>11</v>
      </c>
      <c r="E275" t="s">
        <v>29</v>
      </c>
      <c r="F275" t="s">
        <v>70</v>
      </c>
      <c r="G275">
        <v>3070</v>
      </c>
      <c r="H275" s="1">
        <v>23323.48</v>
      </c>
      <c r="I275" t="s">
        <v>14</v>
      </c>
      <c r="J275" s="2">
        <v>31833</v>
      </c>
      <c r="K275">
        <f t="shared" si="4"/>
        <v>24</v>
      </c>
    </row>
    <row r="276" spans="1:11" x14ac:dyDescent="0.2">
      <c r="A276" s="3" t="s">
        <v>811</v>
      </c>
      <c r="B276" t="s">
        <v>810</v>
      </c>
      <c r="C276" t="s">
        <v>184</v>
      </c>
      <c r="D276" t="s">
        <v>11</v>
      </c>
      <c r="E276" t="s">
        <v>12</v>
      </c>
      <c r="F276" t="s">
        <v>529</v>
      </c>
      <c r="G276">
        <v>3333</v>
      </c>
      <c r="H276" s="1">
        <v>23759.14</v>
      </c>
      <c r="I276" t="s">
        <v>14</v>
      </c>
      <c r="J276" s="2">
        <v>29761</v>
      </c>
      <c r="K276">
        <f t="shared" si="4"/>
        <v>30</v>
      </c>
    </row>
    <row r="277" spans="1:11" x14ac:dyDescent="0.2">
      <c r="A277" s="3" t="s">
        <v>347</v>
      </c>
      <c r="B277" t="s">
        <v>345</v>
      </c>
      <c r="C277" t="s">
        <v>346</v>
      </c>
      <c r="D277" t="s">
        <v>132</v>
      </c>
      <c r="E277" t="s">
        <v>29</v>
      </c>
      <c r="F277" t="s">
        <v>59</v>
      </c>
      <c r="G277">
        <v>3333</v>
      </c>
      <c r="H277" s="1">
        <v>77181.539999999994</v>
      </c>
      <c r="I277" t="s">
        <v>20</v>
      </c>
      <c r="J277" s="2">
        <v>25392</v>
      </c>
      <c r="K277">
        <f t="shared" si="4"/>
        <v>42</v>
      </c>
    </row>
    <row r="278" spans="1:11" x14ac:dyDescent="0.2">
      <c r="A278" s="3" t="s">
        <v>816</v>
      </c>
      <c r="B278" t="s">
        <v>815</v>
      </c>
      <c r="C278" t="s">
        <v>580</v>
      </c>
      <c r="D278" t="s">
        <v>11</v>
      </c>
      <c r="E278" t="s">
        <v>29</v>
      </c>
      <c r="F278" t="s">
        <v>344</v>
      </c>
      <c r="G278">
        <v>3064</v>
      </c>
      <c r="H278" s="1">
        <v>23589.35</v>
      </c>
      <c r="I278" t="s">
        <v>14</v>
      </c>
      <c r="J278" s="2">
        <v>24956</v>
      </c>
      <c r="K278">
        <f t="shared" si="4"/>
        <v>43</v>
      </c>
    </row>
    <row r="279" spans="1:11" x14ac:dyDescent="0.2">
      <c r="A279" s="3" t="s">
        <v>818</v>
      </c>
      <c r="B279" t="s">
        <v>817</v>
      </c>
      <c r="C279" t="s">
        <v>68</v>
      </c>
      <c r="D279" t="s">
        <v>11</v>
      </c>
      <c r="E279" t="s">
        <v>29</v>
      </c>
      <c r="F279" t="s">
        <v>40</v>
      </c>
      <c r="G279">
        <v>3081</v>
      </c>
      <c r="H279" s="1">
        <v>27206.42</v>
      </c>
      <c r="I279" t="s">
        <v>14</v>
      </c>
      <c r="J279" s="2">
        <v>20134</v>
      </c>
      <c r="K279">
        <f t="shared" si="4"/>
        <v>56</v>
      </c>
    </row>
    <row r="280" spans="1:11" x14ac:dyDescent="0.2">
      <c r="A280" s="3" t="s">
        <v>820</v>
      </c>
      <c r="B280" t="s">
        <v>819</v>
      </c>
      <c r="C280" t="s">
        <v>238</v>
      </c>
      <c r="D280" t="s">
        <v>18</v>
      </c>
      <c r="E280" t="s">
        <v>29</v>
      </c>
      <c r="F280" t="s">
        <v>821</v>
      </c>
      <c r="G280">
        <v>3018</v>
      </c>
      <c r="H280" s="1">
        <v>33040.589999999997</v>
      </c>
      <c r="I280" t="s">
        <v>14</v>
      </c>
      <c r="J280" s="2">
        <v>19706</v>
      </c>
      <c r="K280">
        <f t="shared" si="4"/>
        <v>58</v>
      </c>
    </row>
    <row r="281" spans="1:11" x14ac:dyDescent="0.2">
      <c r="A281" s="3" t="s">
        <v>823</v>
      </c>
      <c r="B281" t="s">
        <v>822</v>
      </c>
      <c r="C281" t="s">
        <v>68</v>
      </c>
      <c r="D281" t="s">
        <v>11</v>
      </c>
      <c r="E281" t="s">
        <v>12</v>
      </c>
      <c r="F281" t="s">
        <v>244</v>
      </c>
      <c r="G281">
        <v>3161</v>
      </c>
      <c r="H281" s="1">
        <v>23117.4</v>
      </c>
      <c r="I281" t="s">
        <v>14</v>
      </c>
      <c r="J281" s="2">
        <v>19939</v>
      </c>
      <c r="K281">
        <f t="shared" si="4"/>
        <v>57</v>
      </c>
    </row>
    <row r="282" spans="1:11" x14ac:dyDescent="0.2">
      <c r="A282" s="3" t="s">
        <v>826</v>
      </c>
      <c r="B282" t="s">
        <v>824</v>
      </c>
      <c r="C282" t="s">
        <v>825</v>
      </c>
      <c r="D282" t="s">
        <v>11</v>
      </c>
      <c r="E282" t="s">
        <v>29</v>
      </c>
      <c r="F282" t="s">
        <v>827</v>
      </c>
      <c r="G282">
        <v>3096</v>
      </c>
      <c r="H282" s="1">
        <v>26253.65</v>
      </c>
      <c r="I282" t="s">
        <v>14</v>
      </c>
      <c r="J282" s="2">
        <v>21100</v>
      </c>
      <c r="K282">
        <f t="shared" si="4"/>
        <v>54</v>
      </c>
    </row>
    <row r="283" spans="1:11" x14ac:dyDescent="0.2">
      <c r="A283" s="3" t="s">
        <v>829</v>
      </c>
      <c r="B283" t="s">
        <v>828</v>
      </c>
      <c r="C283" t="s">
        <v>658</v>
      </c>
      <c r="D283" t="s">
        <v>11</v>
      </c>
      <c r="E283" t="s">
        <v>12</v>
      </c>
      <c r="F283" t="s">
        <v>529</v>
      </c>
      <c r="G283">
        <v>3333</v>
      </c>
      <c r="H283" s="1">
        <v>23797.279999999999</v>
      </c>
      <c r="I283" t="s">
        <v>20</v>
      </c>
      <c r="J283" s="2">
        <v>23156</v>
      </c>
      <c r="K283">
        <f t="shared" si="4"/>
        <v>48</v>
      </c>
    </row>
    <row r="284" spans="1:11" x14ac:dyDescent="0.2">
      <c r="A284" s="3" t="s">
        <v>831</v>
      </c>
      <c r="B284" t="s">
        <v>830</v>
      </c>
      <c r="C284" t="s">
        <v>393</v>
      </c>
      <c r="D284" t="s">
        <v>11</v>
      </c>
      <c r="E284" t="s">
        <v>12</v>
      </c>
      <c r="F284" t="s">
        <v>244</v>
      </c>
      <c r="G284">
        <v>3585</v>
      </c>
      <c r="H284" s="1">
        <v>20361.32</v>
      </c>
      <c r="I284" t="s">
        <v>20</v>
      </c>
      <c r="J284" s="2">
        <v>33401</v>
      </c>
      <c r="K284">
        <f t="shared" si="4"/>
        <v>20</v>
      </c>
    </row>
    <row r="285" spans="1:11" x14ac:dyDescent="0.2">
      <c r="A285" s="3" t="s">
        <v>833</v>
      </c>
      <c r="B285" t="s">
        <v>832</v>
      </c>
      <c r="C285" t="s">
        <v>580</v>
      </c>
      <c r="D285" t="s">
        <v>11</v>
      </c>
      <c r="E285" t="s">
        <v>29</v>
      </c>
      <c r="F285" t="s">
        <v>309</v>
      </c>
      <c r="G285">
        <v>3671</v>
      </c>
      <c r="H285" s="1">
        <v>30387.54</v>
      </c>
      <c r="I285" t="s">
        <v>14</v>
      </c>
      <c r="J285" s="2">
        <v>24989</v>
      </c>
      <c r="K285">
        <f t="shared" si="4"/>
        <v>43</v>
      </c>
    </row>
    <row r="286" spans="1:11" x14ac:dyDescent="0.2">
      <c r="A286" s="3" t="s">
        <v>473</v>
      </c>
      <c r="B286" t="s">
        <v>471</v>
      </c>
      <c r="C286" t="s">
        <v>472</v>
      </c>
      <c r="D286" t="s">
        <v>132</v>
      </c>
      <c r="E286" t="s">
        <v>29</v>
      </c>
      <c r="F286" t="s">
        <v>208</v>
      </c>
      <c r="G286">
        <v>3185</v>
      </c>
      <c r="H286" s="1">
        <v>80473.56</v>
      </c>
      <c r="I286" t="s">
        <v>20</v>
      </c>
      <c r="J286" s="2">
        <v>24022</v>
      </c>
      <c r="K286">
        <f t="shared" si="4"/>
        <v>46</v>
      </c>
    </row>
  </sheetData>
  <phoneticPr fontId="1" type="noConversion"/>
  <hyperlinks>
    <hyperlink ref="C275" r:id="rId1" tooltip="à écouter..."/>
    <hyperlink ref="C248" r:id="rId2" location="music/antonio-vivaldi/vivaldi-418897" tooltip="de Vivaldi"/>
  </hyperlinks>
  <pageMargins left="0.78740157499999996" right="0.78740157499999996" top="0.984251969" bottom="0.984251969" header="0.4921259845" footer="0.4921259845"/>
  <pageSetup paperSize="8" orientation="landscape" horizontalDpi="300" verticalDpi="300" r:id="rId3"/>
  <headerFooter alignWithMargins="0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3</vt:i4>
      </vt:variant>
    </vt:vector>
  </HeadingPairs>
  <TitlesOfParts>
    <vt:vector size="17" baseType="lpstr">
      <vt:lpstr>sommaire</vt:lpstr>
      <vt:lpstr>TCD 1</vt:lpstr>
      <vt:lpstr>TCD 2</vt:lpstr>
      <vt:lpstr>TCD 3</vt:lpstr>
      <vt:lpstr>TCD 4</vt:lpstr>
      <vt:lpstr>TCD 5</vt:lpstr>
      <vt:lpstr>Feuil6</vt:lpstr>
      <vt:lpstr>TCD 6</vt:lpstr>
      <vt:lpstr>Base de Données</vt:lpstr>
      <vt:lpstr>exercice filtres</vt:lpstr>
      <vt:lpstr>Suivi  Formations</vt:lpstr>
      <vt:lpstr>codes formation</vt:lpstr>
      <vt:lpstr>TCD à établir</vt:lpstr>
      <vt:lpstr>Base de Données (2)</vt:lpstr>
      <vt:lpstr>DateEnreG</vt:lpstr>
      <vt:lpstr>TailleFichier</vt:lpstr>
      <vt:lpstr>version</vt:lpstr>
    </vt:vector>
  </TitlesOfParts>
  <Company>doublevez.com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Base de données fictives</dc:title>
  <dc:subject>pour travailler les tableurs</dc:subject>
  <dc:creator>J-Marc Stoeffler</dc:creator>
  <dc:description>http://www.doublevez.com_x000d_
duplication autorisée, avec autorisation</dc:description>
  <cp:lastModifiedBy>Jean-Marc Stoeffler</cp:lastModifiedBy>
  <dcterms:created xsi:type="dcterms:W3CDTF">2006-11-17T16:03:16Z</dcterms:created>
  <dcterms:modified xsi:type="dcterms:W3CDTF">2011-01-30T14:32:05Z</dcterms:modified>
</cp:coreProperties>
</file>