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ites_internet\wanadoo\excel\ExemplesDuCours\"/>
    </mc:Choice>
  </mc:AlternateContent>
  <xr:revisionPtr revIDLastSave="0" documentId="8_{DE7A8720-D1E8-45DF-B4B1-1DB16D4E57E9}" xr6:coauthVersionLast="34" xr6:coauthVersionMax="34" xr10:uidLastSave="{00000000-0000-0000-0000-000000000000}"/>
  <bookViews>
    <workbookView xWindow="0" yWindow="0" windowWidth="28800" windowHeight="12495" tabRatio="874" activeTab="2"/>
  </bookViews>
  <sheets>
    <sheet name="sommaire" sheetId="6" r:id="rId1"/>
    <sheet name="Base de Données" sheetId="1" r:id="rId2"/>
    <sheet name="exercice filtres" sheetId="3" r:id="rId3"/>
    <sheet name="Suivi  Formations" sheetId="2" r:id="rId4"/>
    <sheet name="codes formation" sheetId="7" r:id="rId5"/>
    <sheet name="TCD à établir" sheetId="8" r:id="rId6"/>
    <sheet name="Base de Données (2011)" sheetId="9" r:id="rId7"/>
    <sheet name="Base de Données (2)" sheetId="4" r:id="rId8"/>
  </sheets>
  <definedNames>
    <definedName name="_xlnm._FilterDatabase" localSheetId="1" hidden="1">'Base de Données'!$A$1:$R$286</definedName>
    <definedName name="_xlnm._FilterDatabase" localSheetId="7" hidden="1">'Base de Données (2)'!$A$1:$S$512</definedName>
    <definedName name="_xlnm._FilterDatabase" localSheetId="6" hidden="1">'Base de Données (2011)'!$A$1:$O$284</definedName>
    <definedName name="_xlnm._FilterDatabase" localSheetId="3" hidden="1">'Suivi  Formations'!$A$1:$J$34</definedName>
    <definedName name="DateEnreG">'exercice filtres'!$O$1</definedName>
    <definedName name="Feuille_base_de_données">'Base de Données'!$1:$1048576</definedName>
    <definedName name="TailleFichier">'exercice filtres'!$P$1</definedName>
    <definedName name="version">sommaire!$B$21</definedName>
  </definedNames>
  <calcPr calcId="179017" fullCalcOnLoad="1"/>
</workbook>
</file>

<file path=xl/calcChain.xml><?xml version="1.0" encoding="utf-8"?>
<calcChain xmlns="http://schemas.openxmlformats.org/spreadsheetml/2006/main">
  <c r="H13" i="3" l="1"/>
  <c r="G13" i="3"/>
  <c r="G11" i="3"/>
  <c r="G12" i="3"/>
  <c r="G3" i="3"/>
  <c r="C1" i="4"/>
  <c r="D1" i="4"/>
  <c r="E1" i="4"/>
  <c r="F1" i="4"/>
  <c r="G1" i="4"/>
  <c r="H1" i="4"/>
  <c r="F8" i="3" s="1"/>
  <c r="I1" i="4"/>
  <c r="J1" i="4"/>
  <c r="K1" i="4"/>
  <c r="C2" i="4"/>
  <c r="D2" i="4"/>
  <c r="E2" i="4"/>
  <c r="F2" i="4"/>
  <c r="G2" i="4"/>
  <c r="H2" i="4"/>
  <c r="I2" i="4"/>
  <c r="J2" i="4"/>
  <c r="C3" i="4"/>
  <c r="D3" i="4"/>
  <c r="E3" i="4"/>
  <c r="F3" i="4"/>
  <c r="G3" i="4"/>
  <c r="H3" i="4"/>
  <c r="I3" i="4"/>
  <c r="J3" i="4"/>
  <c r="C4" i="4"/>
  <c r="D4" i="4"/>
  <c r="E4" i="4"/>
  <c r="F4" i="4"/>
  <c r="G4" i="4"/>
  <c r="H4" i="4"/>
  <c r="I4" i="4"/>
  <c r="J4" i="4"/>
  <c r="C5" i="4"/>
  <c r="D5" i="4"/>
  <c r="E5" i="4"/>
  <c r="F5" i="4"/>
  <c r="G5" i="4"/>
  <c r="H5" i="4"/>
  <c r="I5" i="4"/>
  <c r="J5" i="4"/>
  <c r="C6" i="4"/>
  <c r="D6" i="4"/>
  <c r="E6" i="4"/>
  <c r="F6" i="4"/>
  <c r="G6" i="4"/>
  <c r="H6" i="4"/>
  <c r="I6" i="4"/>
  <c r="J6" i="4"/>
  <c r="C7" i="4"/>
  <c r="D7" i="4"/>
  <c r="E7" i="4"/>
  <c r="F7" i="4"/>
  <c r="G7" i="4"/>
  <c r="H7" i="4"/>
  <c r="I7" i="4"/>
  <c r="J7" i="4"/>
  <c r="C8" i="4"/>
  <c r="D8" i="4"/>
  <c r="E8" i="4"/>
  <c r="F8" i="4"/>
  <c r="G8" i="4"/>
  <c r="H8" i="4"/>
  <c r="I8" i="4"/>
  <c r="J8" i="4"/>
  <c r="C9" i="4"/>
  <c r="D9" i="4"/>
  <c r="E9" i="4"/>
  <c r="F9" i="4"/>
  <c r="G9" i="4"/>
  <c r="H9" i="4"/>
  <c r="I9" i="4"/>
  <c r="J9" i="4"/>
  <c r="C10" i="4"/>
  <c r="D10" i="4"/>
  <c r="E10" i="4"/>
  <c r="F10" i="4"/>
  <c r="G10" i="4"/>
  <c r="H10" i="4"/>
  <c r="I10" i="4"/>
  <c r="J10" i="4"/>
  <c r="C11" i="4"/>
  <c r="D11" i="4"/>
  <c r="E11" i="4"/>
  <c r="F11" i="4"/>
  <c r="G11" i="4"/>
  <c r="H11" i="4"/>
  <c r="I11" i="4"/>
  <c r="J11" i="4"/>
  <c r="C12" i="4"/>
  <c r="D12" i="4"/>
  <c r="E12" i="4"/>
  <c r="F12" i="4"/>
  <c r="G12" i="4"/>
  <c r="H12" i="4"/>
  <c r="I12" i="4"/>
  <c r="J12" i="4"/>
  <c r="C13" i="4"/>
  <c r="D13" i="4"/>
  <c r="E13" i="4"/>
  <c r="F13" i="4"/>
  <c r="G13" i="4"/>
  <c r="H13" i="4"/>
  <c r="I13" i="4"/>
  <c r="J13" i="4"/>
  <c r="C14" i="4"/>
  <c r="D14" i="4"/>
  <c r="E14" i="4"/>
  <c r="F14" i="4"/>
  <c r="G14" i="4"/>
  <c r="H14" i="4"/>
  <c r="I14" i="4"/>
  <c r="J14" i="4"/>
  <c r="C15" i="4"/>
  <c r="D15" i="4"/>
  <c r="E15" i="4"/>
  <c r="F15" i="4"/>
  <c r="G15" i="4"/>
  <c r="H15" i="4"/>
  <c r="I15" i="4"/>
  <c r="J15" i="4"/>
  <c r="C16" i="4"/>
  <c r="D16" i="4"/>
  <c r="E16" i="4"/>
  <c r="F16" i="4"/>
  <c r="G16" i="4"/>
  <c r="H16" i="4"/>
  <c r="I16" i="4"/>
  <c r="J16" i="4"/>
  <c r="C17" i="4"/>
  <c r="D17" i="4"/>
  <c r="E17" i="4"/>
  <c r="F17" i="4"/>
  <c r="G17" i="4"/>
  <c r="H17" i="4"/>
  <c r="I17" i="4"/>
  <c r="J17" i="4"/>
  <c r="C18" i="4"/>
  <c r="D18" i="4"/>
  <c r="E18" i="4"/>
  <c r="F18" i="4"/>
  <c r="G18" i="4"/>
  <c r="H18" i="4"/>
  <c r="I18" i="4"/>
  <c r="J18" i="4"/>
  <c r="C19" i="4"/>
  <c r="D19" i="4"/>
  <c r="E19" i="4"/>
  <c r="F19" i="4"/>
  <c r="G19" i="4"/>
  <c r="H19" i="4"/>
  <c r="I19" i="4"/>
  <c r="J19" i="4"/>
  <c r="C20" i="4"/>
  <c r="D20" i="4"/>
  <c r="E20" i="4"/>
  <c r="F20" i="4"/>
  <c r="G20" i="4"/>
  <c r="H20" i="4"/>
  <c r="I20" i="4"/>
  <c r="J20" i="4"/>
  <c r="C21" i="4"/>
  <c r="D21" i="4"/>
  <c r="E21" i="4"/>
  <c r="F21" i="4"/>
  <c r="G21" i="4"/>
  <c r="H21" i="4"/>
  <c r="I21" i="4"/>
  <c r="J21" i="4"/>
  <c r="C22" i="4"/>
  <c r="D22" i="4"/>
  <c r="E22" i="4"/>
  <c r="F22" i="4"/>
  <c r="G22" i="4"/>
  <c r="H22" i="4"/>
  <c r="I22" i="4"/>
  <c r="J22" i="4"/>
  <c r="C23" i="4"/>
  <c r="D23" i="4"/>
  <c r="E23" i="4"/>
  <c r="F23" i="4"/>
  <c r="G23" i="4"/>
  <c r="H23" i="4"/>
  <c r="I23" i="4"/>
  <c r="J23" i="4"/>
  <c r="C24" i="4"/>
  <c r="D24" i="4"/>
  <c r="E24" i="4"/>
  <c r="F24" i="4"/>
  <c r="G24" i="4"/>
  <c r="H24" i="4"/>
  <c r="I24" i="4"/>
  <c r="J24" i="4"/>
  <c r="C25" i="4"/>
  <c r="D25" i="4"/>
  <c r="E25" i="4"/>
  <c r="F25" i="4"/>
  <c r="G25" i="4"/>
  <c r="H25" i="4"/>
  <c r="I25" i="4"/>
  <c r="J25" i="4"/>
  <c r="C26" i="4"/>
  <c r="D26" i="4"/>
  <c r="E26" i="4"/>
  <c r="F26" i="4"/>
  <c r="G26" i="4"/>
  <c r="H26" i="4"/>
  <c r="I26" i="4"/>
  <c r="J26" i="4"/>
  <c r="C27" i="4"/>
  <c r="D27" i="4"/>
  <c r="E27" i="4"/>
  <c r="F27" i="4"/>
  <c r="G27" i="4"/>
  <c r="H27" i="4"/>
  <c r="I27" i="4"/>
  <c r="J27" i="4"/>
  <c r="C28" i="4"/>
  <c r="D28" i="4"/>
  <c r="E28" i="4"/>
  <c r="F28" i="4"/>
  <c r="G28" i="4"/>
  <c r="H28" i="4"/>
  <c r="I28" i="4"/>
  <c r="J28" i="4"/>
  <c r="C29" i="4"/>
  <c r="D29" i="4"/>
  <c r="L29" i="4" s="1"/>
  <c r="E29" i="4"/>
  <c r="F29" i="4"/>
  <c r="G29" i="4"/>
  <c r="H29" i="4"/>
  <c r="I29" i="4"/>
  <c r="J29" i="4"/>
  <c r="C30" i="4"/>
  <c r="D30" i="4"/>
  <c r="E30" i="4"/>
  <c r="F30" i="4"/>
  <c r="G30" i="4"/>
  <c r="H30" i="4"/>
  <c r="I30" i="4"/>
  <c r="J30" i="4"/>
  <c r="C31" i="4"/>
  <c r="D31" i="4"/>
  <c r="E31" i="4"/>
  <c r="F31" i="4"/>
  <c r="G31" i="4"/>
  <c r="H31" i="4"/>
  <c r="I31" i="4"/>
  <c r="J31" i="4"/>
  <c r="C32" i="4"/>
  <c r="D32" i="4"/>
  <c r="E32" i="4"/>
  <c r="F32" i="4"/>
  <c r="G32" i="4"/>
  <c r="H32" i="4"/>
  <c r="I32" i="4"/>
  <c r="J32" i="4"/>
  <c r="C33" i="4"/>
  <c r="D33" i="4"/>
  <c r="L33" i="4" s="1"/>
  <c r="E33" i="4"/>
  <c r="F33" i="4"/>
  <c r="G33" i="4"/>
  <c r="H33" i="4"/>
  <c r="I33" i="4"/>
  <c r="J33" i="4"/>
  <c r="C34" i="4"/>
  <c r="D34" i="4"/>
  <c r="E34" i="4"/>
  <c r="F34" i="4"/>
  <c r="G34" i="4"/>
  <c r="H34" i="4"/>
  <c r="I34" i="4"/>
  <c r="J34" i="4"/>
  <c r="C35" i="4"/>
  <c r="D35" i="4"/>
  <c r="E35" i="4"/>
  <c r="F35" i="4"/>
  <c r="G35" i="4"/>
  <c r="H35" i="4"/>
  <c r="I35" i="4"/>
  <c r="J35" i="4"/>
  <c r="C36" i="4"/>
  <c r="D36" i="4"/>
  <c r="L36" i="4" s="1"/>
  <c r="E36" i="4"/>
  <c r="F36" i="4"/>
  <c r="G36" i="4"/>
  <c r="H36" i="4"/>
  <c r="I36" i="4"/>
  <c r="J36" i="4"/>
  <c r="C37" i="4"/>
  <c r="D37" i="4"/>
  <c r="L37" i="4" s="1"/>
  <c r="E37" i="4"/>
  <c r="F37" i="4"/>
  <c r="G37" i="4"/>
  <c r="H37" i="4"/>
  <c r="I37" i="4"/>
  <c r="J37" i="4"/>
  <c r="C38" i="4"/>
  <c r="D38" i="4"/>
  <c r="E38" i="4"/>
  <c r="F38" i="4"/>
  <c r="G38" i="4"/>
  <c r="H38" i="4"/>
  <c r="I38" i="4"/>
  <c r="J38" i="4"/>
  <c r="C39" i="4"/>
  <c r="D39" i="4"/>
  <c r="E39" i="4"/>
  <c r="F39" i="4"/>
  <c r="G39" i="4"/>
  <c r="H39" i="4"/>
  <c r="I39" i="4"/>
  <c r="J39" i="4"/>
  <c r="C40" i="4"/>
  <c r="D40" i="4"/>
  <c r="L40" i="4" s="1"/>
  <c r="E40" i="4"/>
  <c r="F40" i="4"/>
  <c r="G40" i="4"/>
  <c r="H40" i="4"/>
  <c r="I40" i="4"/>
  <c r="J40" i="4"/>
  <c r="C41" i="4"/>
  <c r="D41" i="4"/>
  <c r="L41" i="4" s="1"/>
  <c r="E41" i="4"/>
  <c r="F41" i="4"/>
  <c r="G41" i="4"/>
  <c r="H41" i="4"/>
  <c r="I41" i="4"/>
  <c r="J41" i="4"/>
  <c r="C42" i="4"/>
  <c r="D42" i="4"/>
  <c r="E42" i="4"/>
  <c r="F42" i="4"/>
  <c r="G42" i="4"/>
  <c r="H42" i="4"/>
  <c r="I42" i="4"/>
  <c r="J42" i="4"/>
  <c r="C43" i="4"/>
  <c r="D43" i="4"/>
  <c r="E43" i="4"/>
  <c r="F43" i="4"/>
  <c r="G43" i="4"/>
  <c r="H43" i="4"/>
  <c r="I43" i="4"/>
  <c r="J43" i="4"/>
  <c r="C44" i="4"/>
  <c r="D44" i="4"/>
  <c r="L44" i="4" s="1"/>
  <c r="E44" i="4"/>
  <c r="F44" i="4"/>
  <c r="G44" i="4"/>
  <c r="H44" i="4"/>
  <c r="I44" i="4"/>
  <c r="J44" i="4"/>
  <c r="C45" i="4"/>
  <c r="D45" i="4"/>
  <c r="L45" i="4" s="1"/>
  <c r="E45" i="4"/>
  <c r="F45" i="4"/>
  <c r="G45" i="4"/>
  <c r="H45" i="4"/>
  <c r="I45" i="4"/>
  <c r="J45" i="4"/>
  <c r="C46" i="4"/>
  <c r="D46" i="4"/>
  <c r="E46" i="4"/>
  <c r="F46" i="4"/>
  <c r="G46" i="4"/>
  <c r="H46" i="4"/>
  <c r="I46" i="4"/>
  <c r="J46" i="4"/>
  <c r="C47" i="4"/>
  <c r="D47" i="4"/>
  <c r="E47" i="4"/>
  <c r="F47" i="4"/>
  <c r="G47" i="4"/>
  <c r="H47" i="4"/>
  <c r="I47" i="4"/>
  <c r="J47" i="4"/>
  <c r="C48" i="4"/>
  <c r="D48" i="4"/>
  <c r="L48" i="4" s="1"/>
  <c r="E48" i="4"/>
  <c r="F48" i="4"/>
  <c r="G48" i="4"/>
  <c r="H48" i="4"/>
  <c r="I48" i="4"/>
  <c r="J48" i="4"/>
  <c r="C49" i="4"/>
  <c r="D49" i="4"/>
  <c r="L49" i="4" s="1"/>
  <c r="E49" i="4"/>
  <c r="F49" i="4"/>
  <c r="G49" i="4"/>
  <c r="H49" i="4"/>
  <c r="I49" i="4"/>
  <c r="J49" i="4"/>
  <c r="C50" i="4"/>
  <c r="D50" i="4"/>
  <c r="E50" i="4"/>
  <c r="F50" i="4"/>
  <c r="G50" i="4"/>
  <c r="H50" i="4"/>
  <c r="I50" i="4"/>
  <c r="J50" i="4"/>
  <c r="C51" i="4"/>
  <c r="D51" i="4"/>
  <c r="E51" i="4"/>
  <c r="F51" i="4"/>
  <c r="G51" i="4"/>
  <c r="H51" i="4"/>
  <c r="I51" i="4"/>
  <c r="J51" i="4"/>
  <c r="C52" i="4"/>
  <c r="D52" i="4"/>
  <c r="L52" i="4" s="1"/>
  <c r="E52" i="4"/>
  <c r="F52" i="4"/>
  <c r="G52" i="4"/>
  <c r="H52" i="4"/>
  <c r="I52" i="4"/>
  <c r="J52" i="4"/>
  <c r="C53" i="4"/>
  <c r="D53" i="4"/>
  <c r="L53" i="4" s="1"/>
  <c r="E53" i="4"/>
  <c r="F53" i="4"/>
  <c r="G53" i="4"/>
  <c r="H53" i="4"/>
  <c r="I53" i="4"/>
  <c r="J53" i="4"/>
  <c r="C54" i="4"/>
  <c r="D54" i="4"/>
  <c r="E54" i="4"/>
  <c r="F54" i="4"/>
  <c r="G54" i="4"/>
  <c r="H54" i="4"/>
  <c r="I54" i="4"/>
  <c r="J54" i="4"/>
  <c r="C55" i="4"/>
  <c r="D55" i="4"/>
  <c r="E55" i="4"/>
  <c r="F55" i="4"/>
  <c r="G55" i="4"/>
  <c r="H55" i="4"/>
  <c r="I55" i="4"/>
  <c r="J55" i="4"/>
  <c r="C56" i="4"/>
  <c r="D56" i="4"/>
  <c r="L56" i="4" s="1"/>
  <c r="E56" i="4"/>
  <c r="F56" i="4"/>
  <c r="G56" i="4"/>
  <c r="H56" i="4"/>
  <c r="I56" i="4"/>
  <c r="J56" i="4"/>
  <c r="C57" i="4"/>
  <c r="D57" i="4"/>
  <c r="L57" i="4" s="1"/>
  <c r="E57" i="4"/>
  <c r="F57" i="4"/>
  <c r="G57" i="4"/>
  <c r="H57" i="4"/>
  <c r="I57" i="4"/>
  <c r="J57" i="4"/>
  <c r="C58" i="4"/>
  <c r="D58" i="4"/>
  <c r="E58" i="4"/>
  <c r="F58" i="4"/>
  <c r="G58" i="4"/>
  <c r="H58" i="4"/>
  <c r="I58" i="4"/>
  <c r="J58" i="4"/>
  <c r="C59" i="4"/>
  <c r="D59" i="4"/>
  <c r="E59" i="4"/>
  <c r="F59" i="4"/>
  <c r="G59" i="4"/>
  <c r="H59" i="4"/>
  <c r="I59" i="4"/>
  <c r="J59" i="4"/>
  <c r="C60" i="4"/>
  <c r="D60" i="4"/>
  <c r="L60" i="4" s="1"/>
  <c r="E60" i="4"/>
  <c r="F60" i="4"/>
  <c r="G60" i="4"/>
  <c r="H60" i="4"/>
  <c r="I60" i="4"/>
  <c r="J60" i="4"/>
  <c r="C61" i="4"/>
  <c r="D61" i="4"/>
  <c r="L61" i="4" s="1"/>
  <c r="E61" i="4"/>
  <c r="F61" i="4"/>
  <c r="G61" i="4"/>
  <c r="H61" i="4"/>
  <c r="I61" i="4"/>
  <c r="J61" i="4"/>
  <c r="C62" i="4"/>
  <c r="D62" i="4"/>
  <c r="E62" i="4"/>
  <c r="F62" i="4"/>
  <c r="G62" i="4"/>
  <c r="H62" i="4"/>
  <c r="I62" i="4"/>
  <c r="J62" i="4"/>
  <c r="C63" i="4"/>
  <c r="D63" i="4"/>
  <c r="E63" i="4"/>
  <c r="F63" i="4"/>
  <c r="G63" i="4"/>
  <c r="H63" i="4"/>
  <c r="I63" i="4"/>
  <c r="J63" i="4"/>
  <c r="C64" i="4"/>
  <c r="D64" i="4"/>
  <c r="L64" i="4" s="1"/>
  <c r="E64" i="4"/>
  <c r="F64" i="4"/>
  <c r="G64" i="4"/>
  <c r="H64" i="4"/>
  <c r="I64" i="4"/>
  <c r="J64" i="4"/>
  <c r="C65" i="4"/>
  <c r="D65" i="4"/>
  <c r="L65" i="4" s="1"/>
  <c r="E65" i="4"/>
  <c r="F65" i="4"/>
  <c r="G65" i="4"/>
  <c r="H65" i="4"/>
  <c r="I65" i="4"/>
  <c r="J65" i="4"/>
  <c r="C66" i="4"/>
  <c r="D66" i="4"/>
  <c r="E66" i="4"/>
  <c r="F66" i="4"/>
  <c r="G66" i="4"/>
  <c r="H66" i="4"/>
  <c r="I66" i="4"/>
  <c r="J66" i="4"/>
  <c r="C67" i="4"/>
  <c r="D67" i="4"/>
  <c r="E67" i="4"/>
  <c r="F67" i="4"/>
  <c r="G67" i="4"/>
  <c r="H67" i="4"/>
  <c r="I67" i="4"/>
  <c r="J67" i="4"/>
  <c r="C68" i="4"/>
  <c r="D68" i="4"/>
  <c r="L68" i="4" s="1"/>
  <c r="E68" i="4"/>
  <c r="F68" i="4"/>
  <c r="G68" i="4"/>
  <c r="H68" i="4"/>
  <c r="I68" i="4"/>
  <c r="J68" i="4"/>
  <c r="C69" i="4"/>
  <c r="D69" i="4"/>
  <c r="L69" i="4" s="1"/>
  <c r="E69" i="4"/>
  <c r="F69" i="4"/>
  <c r="G69" i="4"/>
  <c r="H69" i="4"/>
  <c r="I69" i="4"/>
  <c r="J69" i="4"/>
  <c r="C70" i="4"/>
  <c r="D70" i="4"/>
  <c r="E70" i="4"/>
  <c r="F70" i="4"/>
  <c r="G70" i="4"/>
  <c r="H70" i="4"/>
  <c r="I70" i="4"/>
  <c r="J70" i="4"/>
  <c r="C71" i="4"/>
  <c r="D71" i="4"/>
  <c r="E71" i="4"/>
  <c r="F71" i="4"/>
  <c r="G71" i="4"/>
  <c r="H71" i="4"/>
  <c r="I71" i="4"/>
  <c r="J71" i="4"/>
  <c r="C72" i="4"/>
  <c r="D72" i="4"/>
  <c r="L72" i="4" s="1"/>
  <c r="E72" i="4"/>
  <c r="F72" i="4"/>
  <c r="G72" i="4"/>
  <c r="H72" i="4"/>
  <c r="I72" i="4"/>
  <c r="J72" i="4"/>
  <c r="C73" i="4"/>
  <c r="D73" i="4"/>
  <c r="L73" i="4" s="1"/>
  <c r="E73" i="4"/>
  <c r="F73" i="4"/>
  <c r="G73" i="4"/>
  <c r="H73" i="4"/>
  <c r="I73" i="4"/>
  <c r="J73" i="4"/>
  <c r="C74" i="4"/>
  <c r="D74" i="4"/>
  <c r="E74" i="4"/>
  <c r="F74" i="4"/>
  <c r="G74" i="4"/>
  <c r="H74" i="4"/>
  <c r="I74" i="4"/>
  <c r="J74" i="4"/>
  <c r="C75" i="4"/>
  <c r="D75" i="4"/>
  <c r="E75" i="4"/>
  <c r="F75" i="4"/>
  <c r="G75" i="4"/>
  <c r="H75" i="4"/>
  <c r="I75" i="4"/>
  <c r="J75" i="4"/>
  <c r="C76" i="4"/>
  <c r="D76" i="4"/>
  <c r="L76" i="4" s="1"/>
  <c r="E76" i="4"/>
  <c r="F76" i="4"/>
  <c r="G76" i="4"/>
  <c r="H76" i="4"/>
  <c r="I76" i="4"/>
  <c r="J76" i="4"/>
  <c r="C77" i="4"/>
  <c r="D77" i="4"/>
  <c r="L77" i="4" s="1"/>
  <c r="E77" i="4"/>
  <c r="F77" i="4"/>
  <c r="G77" i="4"/>
  <c r="H77" i="4"/>
  <c r="I77" i="4"/>
  <c r="J77" i="4"/>
  <c r="C78" i="4"/>
  <c r="D78" i="4"/>
  <c r="E78" i="4"/>
  <c r="F78" i="4"/>
  <c r="G78" i="4"/>
  <c r="H78" i="4"/>
  <c r="I78" i="4"/>
  <c r="J78" i="4"/>
  <c r="C79" i="4"/>
  <c r="D79" i="4"/>
  <c r="E79" i="4"/>
  <c r="F79" i="4"/>
  <c r="G79" i="4"/>
  <c r="H79" i="4"/>
  <c r="I79" i="4"/>
  <c r="J79" i="4"/>
  <c r="C80" i="4"/>
  <c r="D80" i="4"/>
  <c r="L80" i="4" s="1"/>
  <c r="E80" i="4"/>
  <c r="F80" i="4"/>
  <c r="G80" i="4"/>
  <c r="H80" i="4"/>
  <c r="I80" i="4"/>
  <c r="J80" i="4"/>
  <c r="C81" i="4"/>
  <c r="D81" i="4"/>
  <c r="L81" i="4" s="1"/>
  <c r="E81" i="4"/>
  <c r="F81" i="4"/>
  <c r="G81" i="4"/>
  <c r="H81" i="4"/>
  <c r="I81" i="4"/>
  <c r="J81" i="4"/>
  <c r="C82" i="4"/>
  <c r="D82" i="4"/>
  <c r="E82" i="4"/>
  <c r="F82" i="4"/>
  <c r="G82" i="4"/>
  <c r="H82" i="4"/>
  <c r="I82" i="4"/>
  <c r="J82" i="4"/>
  <c r="C83" i="4"/>
  <c r="D83" i="4"/>
  <c r="E83" i="4"/>
  <c r="F83" i="4"/>
  <c r="G83" i="4"/>
  <c r="H83" i="4"/>
  <c r="I83" i="4"/>
  <c r="J83" i="4"/>
  <c r="C84" i="4"/>
  <c r="D84" i="4"/>
  <c r="L84" i="4" s="1"/>
  <c r="E84" i="4"/>
  <c r="F84" i="4"/>
  <c r="G84" i="4"/>
  <c r="H84" i="4"/>
  <c r="I84" i="4"/>
  <c r="J84" i="4"/>
  <c r="C85" i="4"/>
  <c r="D85" i="4"/>
  <c r="L85" i="4" s="1"/>
  <c r="E85" i="4"/>
  <c r="F85" i="4"/>
  <c r="G85" i="4"/>
  <c r="H85" i="4"/>
  <c r="I85" i="4"/>
  <c r="J85" i="4"/>
  <c r="C86" i="4"/>
  <c r="D86" i="4"/>
  <c r="E86" i="4"/>
  <c r="F86" i="4"/>
  <c r="G86" i="4"/>
  <c r="H86" i="4"/>
  <c r="I86" i="4"/>
  <c r="J86" i="4"/>
  <c r="C87" i="4"/>
  <c r="D87" i="4"/>
  <c r="E87" i="4"/>
  <c r="F87" i="4"/>
  <c r="G87" i="4"/>
  <c r="H87" i="4"/>
  <c r="I87" i="4"/>
  <c r="J87" i="4"/>
  <c r="C88" i="4"/>
  <c r="D88" i="4"/>
  <c r="L88" i="4" s="1"/>
  <c r="E88" i="4"/>
  <c r="F88" i="4"/>
  <c r="G88" i="4"/>
  <c r="H88" i="4"/>
  <c r="I88" i="4"/>
  <c r="J88" i="4"/>
  <c r="C89" i="4"/>
  <c r="D89" i="4"/>
  <c r="L89" i="4" s="1"/>
  <c r="E89" i="4"/>
  <c r="F89" i="4"/>
  <c r="G89" i="4"/>
  <c r="H89" i="4"/>
  <c r="I89" i="4"/>
  <c r="J89" i="4"/>
  <c r="C90" i="4"/>
  <c r="D90" i="4"/>
  <c r="E90" i="4"/>
  <c r="F90" i="4"/>
  <c r="G90" i="4"/>
  <c r="H90" i="4"/>
  <c r="I90" i="4"/>
  <c r="J90" i="4"/>
  <c r="C91" i="4"/>
  <c r="D91" i="4"/>
  <c r="E91" i="4"/>
  <c r="F91" i="4"/>
  <c r="G91" i="4"/>
  <c r="H91" i="4"/>
  <c r="I91" i="4"/>
  <c r="J91" i="4"/>
  <c r="C92" i="4"/>
  <c r="D92" i="4"/>
  <c r="L92" i="4" s="1"/>
  <c r="E92" i="4"/>
  <c r="F92" i="4"/>
  <c r="G92" i="4"/>
  <c r="H92" i="4"/>
  <c r="I92" i="4"/>
  <c r="J92" i="4"/>
  <c r="C93" i="4"/>
  <c r="D93" i="4"/>
  <c r="L93" i="4" s="1"/>
  <c r="E93" i="4"/>
  <c r="F93" i="4"/>
  <c r="G93" i="4"/>
  <c r="H93" i="4"/>
  <c r="I93" i="4"/>
  <c r="J93" i="4"/>
  <c r="C94" i="4"/>
  <c r="D94" i="4"/>
  <c r="E94" i="4"/>
  <c r="F94" i="4"/>
  <c r="G94" i="4"/>
  <c r="H94" i="4"/>
  <c r="I94" i="4"/>
  <c r="J94" i="4"/>
  <c r="C95" i="4"/>
  <c r="D95" i="4"/>
  <c r="E95" i="4"/>
  <c r="F95" i="4"/>
  <c r="G95" i="4"/>
  <c r="H95" i="4"/>
  <c r="I95" i="4"/>
  <c r="J95" i="4"/>
  <c r="C96" i="4"/>
  <c r="D96" i="4"/>
  <c r="L96" i="4" s="1"/>
  <c r="E96" i="4"/>
  <c r="F96" i="4"/>
  <c r="G96" i="4"/>
  <c r="H96" i="4"/>
  <c r="I96" i="4"/>
  <c r="J96" i="4"/>
  <c r="C97" i="4"/>
  <c r="D97" i="4"/>
  <c r="L97" i="4" s="1"/>
  <c r="E97" i="4"/>
  <c r="F97" i="4"/>
  <c r="G97" i="4"/>
  <c r="H97" i="4"/>
  <c r="I97" i="4"/>
  <c r="J97" i="4"/>
  <c r="C98" i="4"/>
  <c r="D98" i="4"/>
  <c r="E98" i="4"/>
  <c r="F98" i="4"/>
  <c r="G98" i="4"/>
  <c r="H98" i="4"/>
  <c r="I98" i="4"/>
  <c r="J98" i="4"/>
  <c r="C99" i="4"/>
  <c r="D99" i="4"/>
  <c r="E99" i="4"/>
  <c r="F99" i="4"/>
  <c r="G99" i="4"/>
  <c r="H99" i="4"/>
  <c r="I99" i="4"/>
  <c r="J99" i="4"/>
  <c r="C100" i="4"/>
  <c r="D100" i="4"/>
  <c r="L100" i="4" s="1"/>
  <c r="E100" i="4"/>
  <c r="F100" i="4"/>
  <c r="G100" i="4"/>
  <c r="H100" i="4"/>
  <c r="I100" i="4"/>
  <c r="J100" i="4"/>
  <c r="C101" i="4"/>
  <c r="D101" i="4"/>
  <c r="L101" i="4" s="1"/>
  <c r="E101" i="4"/>
  <c r="F101" i="4"/>
  <c r="G101" i="4"/>
  <c r="H101" i="4"/>
  <c r="I101" i="4"/>
  <c r="J101" i="4"/>
  <c r="C102" i="4"/>
  <c r="D102" i="4"/>
  <c r="E102" i="4"/>
  <c r="F102" i="4"/>
  <c r="G102" i="4"/>
  <c r="H102" i="4"/>
  <c r="I102" i="4"/>
  <c r="J102" i="4"/>
  <c r="C103" i="4"/>
  <c r="D103" i="4"/>
  <c r="E103" i="4"/>
  <c r="F103" i="4"/>
  <c r="G103" i="4"/>
  <c r="H103" i="4"/>
  <c r="I103" i="4"/>
  <c r="J103" i="4"/>
  <c r="C104" i="4"/>
  <c r="D104" i="4"/>
  <c r="L104" i="4" s="1"/>
  <c r="E104" i="4"/>
  <c r="F104" i="4"/>
  <c r="G104" i="4"/>
  <c r="H104" i="4"/>
  <c r="I104" i="4"/>
  <c r="J104" i="4"/>
  <c r="C105" i="4"/>
  <c r="D105" i="4"/>
  <c r="L105" i="4" s="1"/>
  <c r="E105" i="4"/>
  <c r="F105" i="4"/>
  <c r="G105" i="4"/>
  <c r="H105" i="4"/>
  <c r="I105" i="4"/>
  <c r="J105" i="4"/>
  <c r="C106" i="4"/>
  <c r="D106" i="4"/>
  <c r="E106" i="4"/>
  <c r="F106" i="4"/>
  <c r="G106" i="4"/>
  <c r="H106" i="4"/>
  <c r="I106" i="4"/>
  <c r="J106" i="4"/>
  <c r="C107" i="4"/>
  <c r="D107" i="4"/>
  <c r="E107" i="4"/>
  <c r="F107" i="4"/>
  <c r="G107" i="4"/>
  <c r="H107" i="4"/>
  <c r="I107" i="4"/>
  <c r="J107" i="4"/>
  <c r="C108" i="4"/>
  <c r="D108" i="4"/>
  <c r="L108" i="4" s="1"/>
  <c r="E108" i="4"/>
  <c r="F108" i="4"/>
  <c r="G108" i="4"/>
  <c r="H108" i="4"/>
  <c r="I108" i="4"/>
  <c r="J108" i="4"/>
  <c r="C109" i="4"/>
  <c r="D109" i="4"/>
  <c r="L109" i="4" s="1"/>
  <c r="E109" i="4"/>
  <c r="F109" i="4"/>
  <c r="G109" i="4"/>
  <c r="H109" i="4"/>
  <c r="I109" i="4"/>
  <c r="J109" i="4"/>
  <c r="C110" i="4"/>
  <c r="D110" i="4"/>
  <c r="E110" i="4"/>
  <c r="F110" i="4"/>
  <c r="G110" i="4"/>
  <c r="H110" i="4"/>
  <c r="I110" i="4"/>
  <c r="J110" i="4"/>
  <c r="C111" i="4"/>
  <c r="D111" i="4"/>
  <c r="E111" i="4"/>
  <c r="F111" i="4"/>
  <c r="G111" i="4"/>
  <c r="H111" i="4"/>
  <c r="I111" i="4"/>
  <c r="J111" i="4"/>
  <c r="C112" i="4"/>
  <c r="D112" i="4"/>
  <c r="L112" i="4" s="1"/>
  <c r="E112" i="4"/>
  <c r="F112" i="4"/>
  <c r="G112" i="4"/>
  <c r="H112" i="4"/>
  <c r="I112" i="4"/>
  <c r="J112" i="4"/>
  <c r="C113" i="4"/>
  <c r="D113" i="4"/>
  <c r="L113" i="4" s="1"/>
  <c r="E113" i="4"/>
  <c r="F113" i="4"/>
  <c r="G113" i="4"/>
  <c r="H113" i="4"/>
  <c r="I113" i="4"/>
  <c r="J113" i="4"/>
  <c r="C114" i="4"/>
  <c r="D114" i="4"/>
  <c r="E114" i="4"/>
  <c r="F114" i="4"/>
  <c r="G114" i="4"/>
  <c r="H114" i="4"/>
  <c r="I114" i="4"/>
  <c r="J114" i="4"/>
  <c r="C115" i="4"/>
  <c r="D115" i="4"/>
  <c r="E115" i="4"/>
  <c r="F115" i="4"/>
  <c r="G115" i="4"/>
  <c r="H115" i="4"/>
  <c r="I115" i="4"/>
  <c r="J115" i="4"/>
  <c r="C116" i="4"/>
  <c r="D116" i="4"/>
  <c r="L116" i="4" s="1"/>
  <c r="E116" i="4"/>
  <c r="F116" i="4"/>
  <c r="G116" i="4"/>
  <c r="H116" i="4"/>
  <c r="I116" i="4"/>
  <c r="J116" i="4"/>
  <c r="C117" i="4"/>
  <c r="D117" i="4"/>
  <c r="L117" i="4" s="1"/>
  <c r="E117" i="4"/>
  <c r="F117" i="4"/>
  <c r="G117" i="4"/>
  <c r="H117" i="4"/>
  <c r="I117" i="4"/>
  <c r="J117" i="4"/>
  <c r="C118" i="4"/>
  <c r="D118" i="4"/>
  <c r="E118" i="4"/>
  <c r="F118" i="4"/>
  <c r="G118" i="4"/>
  <c r="H118" i="4"/>
  <c r="I118" i="4"/>
  <c r="J118" i="4"/>
  <c r="C119" i="4"/>
  <c r="D119" i="4"/>
  <c r="E119" i="4"/>
  <c r="F119" i="4"/>
  <c r="G119" i="4"/>
  <c r="H119" i="4"/>
  <c r="I119" i="4"/>
  <c r="J119" i="4"/>
  <c r="C120" i="4"/>
  <c r="D120" i="4"/>
  <c r="L120" i="4" s="1"/>
  <c r="E120" i="4"/>
  <c r="F120" i="4"/>
  <c r="G120" i="4"/>
  <c r="H120" i="4"/>
  <c r="I120" i="4"/>
  <c r="J120" i="4"/>
  <c r="C121" i="4"/>
  <c r="D121" i="4"/>
  <c r="L121" i="4" s="1"/>
  <c r="E121" i="4"/>
  <c r="F121" i="4"/>
  <c r="G121" i="4"/>
  <c r="H121" i="4"/>
  <c r="I121" i="4"/>
  <c r="J121" i="4"/>
  <c r="C122" i="4"/>
  <c r="D122" i="4"/>
  <c r="E122" i="4"/>
  <c r="F122" i="4"/>
  <c r="G122" i="4"/>
  <c r="H122" i="4"/>
  <c r="I122" i="4"/>
  <c r="J122" i="4"/>
  <c r="C123" i="4"/>
  <c r="D123" i="4"/>
  <c r="E123" i="4"/>
  <c r="F123" i="4"/>
  <c r="G123" i="4"/>
  <c r="H123" i="4"/>
  <c r="I123" i="4"/>
  <c r="J123" i="4"/>
  <c r="C124" i="4"/>
  <c r="D124" i="4"/>
  <c r="L124" i="4" s="1"/>
  <c r="E124" i="4"/>
  <c r="F124" i="4"/>
  <c r="G124" i="4"/>
  <c r="H124" i="4"/>
  <c r="I124" i="4"/>
  <c r="J124" i="4"/>
  <c r="C125" i="4"/>
  <c r="D125" i="4"/>
  <c r="L125" i="4" s="1"/>
  <c r="E125" i="4"/>
  <c r="F125" i="4"/>
  <c r="G125" i="4"/>
  <c r="H125" i="4"/>
  <c r="I125" i="4"/>
  <c r="J125" i="4"/>
  <c r="C126" i="4"/>
  <c r="D126" i="4"/>
  <c r="E126" i="4"/>
  <c r="F126" i="4"/>
  <c r="G126" i="4"/>
  <c r="H126" i="4"/>
  <c r="I126" i="4"/>
  <c r="J126" i="4"/>
  <c r="C127" i="4"/>
  <c r="D127" i="4"/>
  <c r="E127" i="4"/>
  <c r="F127" i="4"/>
  <c r="G127" i="4"/>
  <c r="H127" i="4"/>
  <c r="I127" i="4"/>
  <c r="J127" i="4"/>
  <c r="C128" i="4"/>
  <c r="D128" i="4"/>
  <c r="L128" i="4" s="1"/>
  <c r="E128" i="4"/>
  <c r="F128" i="4"/>
  <c r="G128" i="4"/>
  <c r="H128" i="4"/>
  <c r="I128" i="4"/>
  <c r="J128" i="4"/>
  <c r="C129" i="4"/>
  <c r="D129" i="4"/>
  <c r="L129" i="4" s="1"/>
  <c r="E129" i="4"/>
  <c r="F129" i="4"/>
  <c r="G129" i="4"/>
  <c r="H129" i="4"/>
  <c r="I129" i="4"/>
  <c r="J129" i="4"/>
  <c r="C130" i="4"/>
  <c r="D130" i="4"/>
  <c r="E130" i="4"/>
  <c r="F130" i="4"/>
  <c r="G130" i="4"/>
  <c r="H130" i="4"/>
  <c r="I130" i="4"/>
  <c r="J130" i="4"/>
  <c r="C131" i="4"/>
  <c r="D131" i="4"/>
  <c r="E131" i="4"/>
  <c r="F131" i="4"/>
  <c r="G131" i="4"/>
  <c r="H131" i="4"/>
  <c r="I131" i="4"/>
  <c r="J131" i="4"/>
  <c r="C132" i="4"/>
  <c r="D132" i="4"/>
  <c r="L132" i="4" s="1"/>
  <c r="M132" i="4" s="1"/>
  <c r="E132" i="4"/>
  <c r="F132" i="4"/>
  <c r="G132" i="4"/>
  <c r="H132" i="4"/>
  <c r="I132" i="4"/>
  <c r="J132" i="4"/>
  <c r="C133" i="4"/>
  <c r="D133" i="4"/>
  <c r="L133" i="4" s="1"/>
  <c r="E133" i="4"/>
  <c r="F133" i="4"/>
  <c r="G133" i="4"/>
  <c r="H133" i="4"/>
  <c r="I133" i="4"/>
  <c r="J133" i="4"/>
  <c r="C134" i="4"/>
  <c r="D134" i="4"/>
  <c r="E134" i="4"/>
  <c r="F134" i="4"/>
  <c r="G134" i="4"/>
  <c r="H134" i="4"/>
  <c r="I134" i="4"/>
  <c r="J134" i="4"/>
  <c r="C135" i="4"/>
  <c r="D135" i="4"/>
  <c r="E135" i="4"/>
  <c r="F135" i="4"/>
  <c r="G135" i="4"/>
  <c r="H135" i="4"/>
  <c r="I135" i="4"/>
  <c r="J135" i="4"/>
  <c r="C136" i="4"/>
  <c r="D136" i="4"/>
  <c r="L136" i="4" s="1"/>
  <c r="E136" i="4"/>
  <c r="F136" i="4"/>
  <c r="G136" i="4"/>
  <c r="H136" i="4"/>
  <c r="I136" i="4"/>
  <c r="J136" i="4"/>
  <c r="C137" i="4"/>
  <c r="D137" i="4"/>
  <c r="L137" i="4" s="1"/>
  <c r="E137" i="4"/>
  <c r="F137" i="4"/>
  <c r="G137" i="4"/>
  <c r="H137" i="4"/>
  <c r="I137" i="4"/>
  <c r="J137" i="4"/>
  <c r="C138" i="4"/>
  <c r="D138" i="4"/>
  <c r="E138" i="4"/>
  <c r="F138" i="4"/>
  <c r="G138" i="4"/>
  <c r="H138" i="4"/>
  <c r="I138" i="4"/>
  <c r="J138" i="4"/>
  <c r="C139" i="4"/>
  <c r="D139" i="4"/>
  <c r="E139" i="4"/>
  <c r="F139" i="4"/>
  <c r="G139" i="4"/>
  <c r="H139" i="4"/>
  <c r="I139" i="4"/>
  <c r="J139" i="4"/>
  <c r="C140" i="4"/>
  <c r="D140" i="4"/>
  <c r="L140" i="4" s="1"/>
  <c r="E140" i="4"/>
  <c r="F140" i="4"/>
  <c r="G140" i="4"/>
  <c r="H140" i="4"/>
  <c r="I140" i="4"/>
  <c r="J140" i="4"/>
  <c r="C141" i="4"/>
  <c r="D141" i="4"/>
  <c r="L141" i="4" s="1"/>
  <c r="E141" i="4"/>
  <c r="F141" i="4"/>
  <c r="G141" i="4"/>
  <c r="H141" i="4"/>
  <c r="I141" i="4"/>
  <c r="J141" i="4"/>
  <c r="C142" i="4"/>
  <c r="D142" i="4"/>
  <c r="E142" i="4"/>
  <c r="F142" i="4"/>
  <c r="G142" i="4"/>
  <c r="H142" i="4"/>
  <c r="I142" i="4"/>
  <c r="J142" i="4"/>
  <c r="C143" i="4"/>
  <c r="D143" i="4"/>
  <c r="E143" i="4"/>
  <c r="F143" i="4"/>
  <c r="G143" i="4"/>
  <c r="H143" i="4"/>
  <c r="I143" i="4"/>
  <c r="J143" i="4"/>
  <c r="C144" i="4"/>
  <c r="D144" i="4"/>
  <c r="L144" i="4" s="1"/>
  <c r="E144" i="4"/>
  <c r="F144" i="4"/>
  <c r="G144" i="4"/>
  <c r="H144" i="4"/>
  <c r="I144" i="4"/>
  <c r="J144" i="4"/>
  <c r="C145" i="4"/>
  <c r="D145" i="4"/>
  <c r="L145" i="4" s="1"/>
  <c r="E145" i="4"/>
  <c r="F145" i="4"/>
  <c r="G145" i="4"/>
  <c r="H145" i="4"/>
  <c r="I145" i="4"/>
  <c r="J145" i="4"/>
  <c r="C146" i="4"/>
  <c r="D146" i="4"/>
  <c r="E146" i="4"/>
  <c r="F146" i="4"/>
  <c r="G146" i="4"/>
  <c r="H146" i="4"/>
  <c r="I146" i="4"/>
  <c r="J146" i="4"/>
  <c r="C147" i="4"/>
  <c r="D147" i="4"/>
  <c r="E147" i="4"/>
  <c r="F147" i="4"/>
  <c r="G147" i="4"/>
  <c r="H147" i="4"/>
  <c r="I147" i="4"/>
  <c r="J147" i="4"/>
  <c r="C148" i="4"/>
  <c r="D148" i="4"/>
  <c r="L148" i="4" s="1"/>
  <c r="E148" i="4"/>
  <c r="F148" i="4"/>
  <c r="G148" i="4"/>
  <c r="H148" i="4"/>
  <c r="I148" i="4"/>
  <c r="J148" i="4"/>
  <c r="C149" i="4"/>
  <c r="D149" i="4"/>
  <c r="L149" i="4" s="1"/>
  <c r="M149" i="4" s="1"/>
  <c r="E149" i="4"/>
  <c r="F149" i="4"/>
  <c r="G149" i="4"/>
  <c r="H149" i="4"/>
  <c r="I149" i="4"/>
  <c r="J149" i="4"/>
  <c r="C150" i="4"/>
  <c r="D150" i="4"/>
  <c r="E150" i="4"/>
  <c r="F150" i="4"/>
  <c r="G150" i="4"/>
  <c r="H150" i="4"/>
  <c r="I150" i="4"/>
  <c r="J150" i="4"/>
  <c r="C151" i="4"/>
  <c r="D151" i="4"/>
  <c r="E151" i="4"/>
  <c r="F151" i="4"/>
  <c r="G151" i="4"/>
  <c r="H151" i="4"/>
  <c r="I151" i="4"/>
  <c r="J151" i="4"/>
  <c r="C152" i="4"/>
  <c r="D152" i="4"/>
  <c r="L152" i="4" s="1"/>
  <c r="E152" i="4"/>
  <c r="F152" i="4"/>
  <c r="G152" i="4"/>
  <c r="H152" i="4"/>
  <c r="I152" i="4"/>
  <c r="J152" i="4"/>
  <c r="C153" i="4"/>
  <c r="D153" i="4"/>
  <c r="L153" i="4" s="1"/>
  <c r="E153" i="4"/>
  <c r="F153" i="4"/>
  <c r="G153" i="4"/>
  <c r="H153" i="4"/>
  <c r="I153" i="4"/>
  <c r="J153" i="4"/>
  <c r="C154" i="4"/>
  <c r="D154" i="4"/>
  <c r="E154" i="4"/>
  <c r="F154" i="4"/>
  <c r="G154" i="4"/>
  <c r="H154" i="4"/>
  <c r="I154" i="4"/>
  <c r="J154" i="4"/>
  <c r="C155" i="4"/>
  <c r="D155" i="4"/>
  <c r="L155" i="4" s="1"/>
  <c r="E155" i="4"/>
  <c r="F155" i="4"/>
  <c r="G155" i="4"/>
  <c r="H155" i="4"/>
  <c r="I155" i="4"/>
  <c r="J155" i="4"/>
  <c r="C156" i="4"/>
  <c r="D156" i="4"/>
  <c r="L156" i="4" s="1"/>
  <c r="E156" i="4"/>
  <c r="F156" i="4"/>
  <c r="G156" i="4"/>
  <c r="H156" i="4"/>
  <c r="I156" i="4"/>
  <c r="J156" i="4"/>
  <c r="C157" i="4"/>
  <c r="D157" i="4"/>
  <c r="L157" i="4" s="1"/>
  <c r="E157" i="4"/>
  <c r="F157" i="4"/>
  <c r="G157" i="4"/>
  <c r="H157" i="4"/>
  <c r="I157" i="4"/>
  <c r="J157" i="4"/>
  <c r="C158" i="4"/>
  <c r="D158" i="4"/>
  <c r="E158" i="4"/>
  <c r="F158" i="4"/>
  <c r="G158" i="4"/>
  <c r="H158" i="4"/>
  <c r="I158" i="4"/>
  <c r="J158" i="4"/>
  <c r="C159" i="4"/>
  <c r="D159" i="4"/>
  <c r="E159" i="4"/>
  <c r="F159" i="4"/>
  <c r="G159" i="4"/>
  <c r="H159" i="4"/>
  <c r="I159" i="4"/>
  <c r="J159" i="4"/>
  <c r="C160" i="4"/>
  <c r="D160" i="4"/>
  <c r="L160" i="4" s="1"/>
  <c r="M160" i="4" s="1"/>
  <c r="E160" i="4"/>
  <c r="F160" i="4"/>
  <c r="G160" i="4"/>
  <c r="H160" i="4"/>
  <c r="I160" i="4"/>
  <c r="J160" i="4"/>
  <c r="C161" i="4"/>
  <c r="D161" i="4"/>
  <c r="L161" i="4" s="1"/>
  <c r="E161" i="4"/>
  <c r="F161" i="4"/>
  <c r="G161" i="4"/>
  <c r="H161" i="4"/>
  <c r="I161" i="4"/>
  <c r="J161" i="4"/>
  <c r="C162" i="4"/>
  <c r="D162" i="4"/>
  <c r="E162" i="4"/>
  <c r="F162" i="4"/>
  <c r="G162" i="4"/>
  <c r="H162" i="4"/>
  <c r="I162" i="4"/>
  <c r="J162" i="4"/>
  <c r="C163" i="4"/>
  <c r="D163" i="4"/>
  <c r="E163" i="4"/>
  <c r="F163" i="4"/>
  <c r="G163" i="4"/>
  <c r="H163" i="4"/>
  <c r="I163" i="4"/>
  <c r="J163" i="4"/>
  <c r="C164" i="4"/>
  <c r="D164" i="4"/>
  <c r="L164" i="4" s="1"/>
  <c r="E164" i="4"/>
  <c r="F164" i="4"/>
  <c r="G164" i="4"/>
  <c r="H164" i="4"/>
  <c r="I164" i="4"/>
  <c r="J164" i="4"/>
  <c r="C165" i="4"/>
  <c r="D165" i="4"/>
  <c r="L165" i="4" s="1"/>
  <c r="E165" i="4"/>
  <c r="F165" i="4"/>
  <c r="G165" i="4"/>
  <c r="H165" i="4"/>
  <c r="I165" i="4"/>
  <c r="J165" i="4"/>
  <c r="C166" i="4"/>
  <c r="D166" i="4"/>
  <c r="L166" i="4" s="1"/>
  <c r="E166" i="4"/>
  <c r="F166" i="4"/>
  <c r="G166" i="4"/>
  <c r="H166" i="4"/>
  <c r="I166" i="4"/>
  <c r="J166" i="4"/>
  <c r="C167" i="4"/>
  <c r="D167" i="4"/>
  <c r="E167" i="4"/>
  <c r="F167" i="4"/>
  <c r="G167" i="4"/>
  <c r="H167" i="4"/>
  <c r="I167" i="4"/>
  <c r="J167" i="4"/>
  <c r="C168" i="4"/>
  <c r="D168" i="4"/>
  <c r="L168" i="4" s="1"/>
  <c r="E168" i="4"/>
  <c r="F168" i="4"/>
  <c r="G168" i="4"/>
  <c r="H168" i="4"/>
  <c r="I168" i="4"/>
  <c r="J168" i="4"/>
  <c r="C169" i="4"/>
  <c r="D169" i="4"/>
  <c r="L169" i="4" s="1"/>
  <c r="E169" i="4"/>
  <c r="F169" i="4"/>
  <c r="G169" i="4"/>
  <c r="H169" i="4"/>
  <c r="I169" i="4"/>
  <c r="J169" i="4"/>
  <c r="C170" i="4"/>
  <c r="D170" i="4"/>
  <c r="E170" i="4"/>
  <c r="F170" i="4"/>
  <c r="G170" i="4"/>
  <c r="H170" i="4"/>
  <c r="I170" i="4"/>
  <c r="J170" i="4"/>
  <c r="C171" i="4"/>
  <c r="D171" i="4"/>
  <c r="E171" i="4"/>
  <c r="F171" i="4"/>
  <c r="G171" i="4"/>
  <c r="H171" i="4"/>
  <c r="I171" i="4"/>
  <c r="J171" i="4"/>
  <c r="C172" i="4"/>
  <c r="D172" i="4"/>
  <c r="L172" i="4" s="1"/>
  <c r="E172" i="4"/>
  <c r="F172" i="4"/>
  <c r="G172" i="4"/>
  <c r="H172" i="4"/>
  <c r="I172" i="4"/>
  <c r="J172" i="4"/>
  <c r="C173" i="4"/>
  <c r="D173" i="4"/>
  <c r="L173" i="4" s="1"/>
  <c r="E173" i="4"/>
  <c r="F173" i="4"/>
  <c r="G173" i="4"/>
  <c r="H173" i="4"/>
  <c r="I173" i="4"/>
  <c r="J173" i="4"/>
  <c r="C174" i="4"/>
  <c r="D174" i="4"/>
  <c r="E174" i="4"/>
  <c r="F174" i="4"/>
  <c r="G174" i="4"/>
  <c r="H174" i="4"/>
  <c r="I174" i="4"/>
  <c r="J174" i="4"/>
  <c r="C175" i="4"/>
  <c r="D175" i="4"/>
  <c r="E175" i="4"/>
  <c r="F175" i="4"/>
  <c r="G175" i="4"/>
  <c r="H175" i="4"/>
  <c r="I175" i="4"/>
  <c r="J175" i="4"/>
  <c r="C176" i="4"/>
  <c r="D176" i="4"/>
  <c r="L176" i="4" s="1"/>
  <c r="M176" i="4" s="1"/>
  <c r="E176" i="4"/>
  <c r="F176" i="4"/>
  <c r="G176" i="4"/>
  <c r="H176" i="4"/>
  <c r="I176" i="4"/>
  <c r="J176" i="4"/>
  <c r="C177" i="4"/>
  <c r="D177" i="4"/>
  <c r="L177" i="4" s="1"/>
  <c r="E177" i="4"/>
  <c r="F177" i="4"/>
  <c r="G177" i="4"/>
  <c r="H177" i="4"/>
  <c r="I177" i="4"/>
  <c r="J177" i="4"/>
  <c r="C178" i="4"/>
  <c r="D178" i="4"/>
  <c r="L178" i="4" s="1"/>
  <c r="E178" i="4"/>
  <c r="F178" i="4"/>
  <c r="G178" i="4"/>
  <c r="H178" i="4"/>
  <c r="I178" i="4"/>
  <c r="J178" i="4"/>
  <c r="C179" i="4"/>
  <c r="D179" i="4"/>
  <c r="E179" i="4"/>
  <c r="F179" i="4"/>
  <c r="G179" i="4"/>
  <c r="H179" i="4"/>
  <c r="I179" i="4"/>
  <c r="J179" i="4"/>
  <c r="C180" i="4"/>
  <c r="D180" i="4"/>
  <c r="L180" i="4" s="1"/>
  <c r="E180" i="4"/>
  <c r="F180" i="4"/>
  <c r="G180" i="4"/>
  <c r="H180" i="4"/>
  <c r="I180" i="4"/>
  <c r="J180" i="4"/>
  <c r="C181" i="4"/>
  <c r="D181" i="4"/>
  <c r="L181" i="4" s="1"/>
  <c r="E181" i="4"/>
  <c r="F181" i="4"/>
  <c r="G181" i="4"/>
  <c r="H181" i="4"/>
  <c r="I181" i="4"/>
  <c r="J181" i="4"/>
  <c r="C182" i="4"/>
  <c r="D182" i="4"/>
  <c r="L182" i="4" s="1"/>
  <c r="E182" i="4"/>
  <c r="F182" i="4"/>
  <c r="G182" i="4"/>
  <c r="H182" i="4"/>
  <c r="I182" i="4"/>
  <c r="J182" i="4"/>
  <c r="C183" i="4"/>
  <c r="D183" i="4"/>
  <c r="E183" i="4"/>
  <c r="F183" i="4"/>
  <c r="G183" i="4"/>
  <c r="H183" i="4"/>
  <c r="I183" i="4"/>
  <c r="J183" i="4"/>
  <c r="C184" i="4"/>
  <c r="D184" i="4"/>
  <c r="L184" i="4" s="1"/>
  <c r="M184" i="4" s="1"/>
  <c r="E184" i="4"/>
  <c r="F184" i="4"/>
  <c r="G184" i="4"/>
  <c r="H184" i="4"/>
  <c r="I184" i="4"/>
  <c r="J184" i="4"/>
  <c r="C185" i="4"/>
  <c r="D185" i="4"/>
  <c r="L185" i="4" s="1"/>
  <c r="E185" i="4"/>
  <c r="F185" i="4"/>
  <c r="G185" i="4"/>
  <c r="H185" i="4"/>
  <c r="I185" i="4"/>
  <c r="J185" i="4"/>
  <c r="C186" i="4"/>
  <c r="D186" i="4"/>
  <c r="E186" i="4"/>
  <c r="F186" i="4"/>
  <c r="G186" i="4"/>
  <c r="H186" i="4"/>
  <c r="I186" i="4"/>
  <c r="J186" i="4"/>
  <c r="C187" i="4"/>
  <c r="D187" i="4"/>
  <c r="L187" i="4" s="1"/>
  <c r="E187" i="4"/>
  <c r="F187" i="4"/>
  <c r="G187" i="4"/>
  <c r="H187" i="4"/>
  <c r="I187" i="4"/>
  <c r="J187" i="4"/>
  <c r="C188" i="4"/>
  <c r="D188" i="4"/>
  <c r="L188" i="4" s="1"/>
  <c r="E188" i="4"/>
  <c r="F188" i="4"/>
  <c r="G188" i="4"/>
  <c r="H188" i="4"/>
  <c r="I188" i="4"/>
  <c r="J188" i="4"/>
  <c r="C189" i="4"/>
  <c r="D189" i="4"/>
  <c r="L189" i="4" s="1"/>
  <c r="E189" i="4"/>
  <c r="F189" i="4"/>
  <c r="G189" i="4"/>
  <c r="H189" i="4"/>
  <c r="I189" i="4"/>
  <c r="J189" i="4"/>
  <c r="C190" i="4"/>
  <c r="D190" i="4"/>
  <c r="E190" i="4"/>
  <c r="F190" i="4"/>
  <c r="G190" i="4"/>
  <c r="H190" i="4"/>
  <c r="I190" i="4"/>
  <c r="J190" i="4"/>
  <c r="C191" i="4"/>
  <c r="D191" i="4"/>
  <c r="E191" i="4"/>
  <c r="F191" i="4"/>
  <c r="G191" i="4"/>
  <c r="H191" i="4"/>
  <c r="I191" i="4"/>
  <c r="J191" i="4"/>
  <c r="C192" i="4"/>
  <c r="D192" i="4"/>
  <c r="L192" i="4" s="1"/>
  <c r="M192" i="4" s="1"/>
  <c r="E192" i="4"/>
  <c r="F192" i="4"/>
  <c r="G192" i="4"/>
  <c r="H192" i="4"/>
  <c r="I192" i="4"/>
  <c r="J192" i="4"/>
  <c r="C193" i="4"/>
  <c r="D193" i="4"/>
  <c r="L193" i="4" s="1"/>
  <c r="E193" i="4"/>
  <c r="F193" i="4"/>
  <c r="G193" i="4"/>
  <c r="H193" i="4"/>
  <c r="I193" i="4"/>
  <c r="J193" i="4"/>
  <c r="C194" i="4"/>
  <c r="D194" i="4"/>
  <c r="E194" i="4"/>
  <c r="F194" i="4"/>
  <c r="G194" i="4"/>
  <c r="H194" i="4"/>
  <c r="I194" i="4"/>
  <c r="J194" i="4"/>
  <c r="C195" i="4"/>
  <c r="D195" i="4"/>
  <c r="E195" i="4"/>
  <c r="F195" i="4"/>
  <c r="G195" i="4"/>
  <c r="H195" i="4"/>
  <c r="I195" i="4"/>
  <c r="J195" i="4"/>
  <c r="C196" i="4"/>
  <c r="D196" i="4"/>
  <c r="L196" i="4" s="1"/>
  <c r="M196" i="4" s="1"/>
  <c r="E196" i="4"/>
  <c r="F196" i="4"/>
  <c r="G196" i="4"/>
  <c r="H196" i="4"/>
  <c r="I196" i="4"/>
  <c r="J196" i="4"/>
  <c r="C197" i="4"/>
  <c r="D197" i="4"/>
  <c r="L197" i="4" s="1"/>
  <c r="E197" i="4"/>
  <c r="F197" i="4"/>
  <c r="G197" i="4"/>
  <c r="H197" i="4"/>
  <c r="I197" i="4"/>
  <c r="J197" i="4"/>
  <c r="C198" i="4"/>
  <c r="D198" i="4"/>
  <c r="L198" i="4" s="1"/>
  <c r="M198" i="4" s="1"/>
  <c r="E198" i="4"/>
  <c r="F198" i="4"/>
  <c r="G198" i="4"/>
  <c r="H198" i="4"/>
  <c r="I198" i="4"/>
  <c r="J198" i="4"/>
  <c r="C199" i="4"/>
  <c r="D199" i="4"/>
  <c r="E199" i="4"/>
  <c r="F199" i="4"/>
  <c r="G199" i="4"/>
  <c r="H199" i="4"/>
  <c r="I199" i="4"/>
  <c r="J199" i="4"/>
  <c r="C200" i="4"/>
  <c r="D200" i="4"/>
  <c r="L200" i="4" s="1"/>
  <c r="E200" i="4"/>
  <c r="F200" i="4"/>
  <c r="G200" i="4"/>
  <c r="H200" i="4"/>
  <c r="I200" i="4"/>
  <c r="J200" i="4"/>
  <c r="C201" i="4"/>
  <c r="D201" i="4"/>
  <c r="L201" i="4" s="1"/>
  <c r="E201" i="4"/>
  <c r="F201" i="4"/>
  <c r="G201" i="4"/>
  <c r="H201" i="4"/>
  <c r="I201" i="4"/>
  <c r="J201" i="4"/>
  <c r="C202" i="4"/>
  <c r="D202" i="4"/>
  <c r="E202" i="4"/>
  <c r="F202" i="4"/>
  <c r="G202" i="4"/>
  <c r="H202" i="4"/>
  <c r="I202" i="4"/>
  <c r="J202" i="4"/>
  <c r="C203" i="4"/>
  <c r="D203" i="4"/>
  <c r="L203" i="4" s="1"/>
  <c r="E203" i="4"/>
  <c r="F203" i="4"/>
  <c r="G203" i="4"/>
  <c r="H203" i="4"/>
  <c r="I203" i="4"/>
  <c r="J203" i="4"/>
  <c r="C204" i="4"/>
  <c r="D204" i="4"/>
  <c r="L204" i="4" s="1"/>
  <c r="E204" i="4"/>
  <c r="F204" i="4"/>
  <c r="G204" i="4"/>
  <c r="H204" i="4"/>
  <c r="I204" i="4"/>
  <c r="J204" i="4"/>
  <c r="C205" i="4"/>
  <c r="D205" i="4"/>
  <c r="L205" i="4" s="1"/>
  <c r="E205" i="4"/>
  <c r="F205" i="4"/>
  <c r="G205" i="4"/>
  <c r="H205" i="4"/>
  <c r="I205" i="4"/>
  <c r="J205" i="4"/>
  <c r="C206" i="4"/>
  <c r="D206" i="4"/>
  <c r="E206" i="4"/>
  <c r="F206" i="4"/>
  <c r="G206" i="4"/>
  <c r="H206" i="4"/>
  <c r="I206" i="4"/>
  <c r="J206" i="4"/>
  <c r="C207" i="4"/>
  <c r="D207" i="4"/>
  <c r="E207" i="4"/>
  <c r="F207" i="4"/>
  <c r="G207" i="4"/>
  <c r="H207" i="4"/>
  <c r="I207" i="4"/>
  <c r="J207" i="4"/>
  <c r="C208" i="4"/>
  <c r="D208" i="4"/>
  <c r="L208" i="4" s="1"/>
  <c r="M208" i="4" s="1"/>
  <c r="E208" i="4"/>
  <c r="F208" i="4"/>
  <c r="G208" i="4"/>
  <c r="H208" i="4"/>
  <c r="I208" i="4"/>
  <c r="J208" i="4"/>
  <c r="C209" i="4"/>
  <c r="D209" i="4"/>
  <c r="L209" i="4" s="1"/>
  <c r="E209" i="4"/>
  <c r="F209" i="4"/>
  <c r="G209" i="4"/>
  <c r="H209" i="4"/>
  <c r="I209" i="4"/>
  <c r="J209" i="4"/>
  <c r="C210" i="4"/>
  <c r="D210" i="4"/>
  <c r="E210" i="4"/>
  <c r="F210" i="4"/>
  <c r="G210" i="4"/>
  <c r="H210" i="4"/>
  <c r="I210" i="4"/>
  <c r="J210" i="4"/>
  <c r="C211" i="4"/>
  <c r="D211" i="4"/>
  <c r="E211" i="4"/>
  <c r="F211" i="4"/>
  <c r="G211" i="4"/>
  <c r="H211" i="4"/>
  <c r="I211" i="4"/>
  <c r="J211" i="4"/>
  <c r="C212" i="4"/>
  <c r="D212" i="4"/>
  <c r="L212" i="4" s="1"/>
  <c r="E212" i="4"/>
  <c r="F212" i="4"/>
  <c r="G212" i="4"/>
  <c r="H212" i="4"/>
  <c r="I212" i="4"/>
  <c r="J212" i="4"/>
  <c r="C213" i="4"/>
  <c r="D213" i="4"/>
  <c r="L213" i="4" s="1"/>
  <c r="E213" i="4"/>
  <c r="F213" i="4"/>
  <c r="G213" i="4"/>
  <c r="H213" i="4"/>
  <c r="I213" i="4"/>
  <c r="J213" i="4"/>
  <c r="C214" i="4"/>
  <c r="D214" i="4"/>
  <c r="L214" i="4" s="1"/>
  <c r="E214" i="4"/>
  <c r="F214" i="4"/>
  <c r="G214" i="4"/>
  <c r="H214" i="4"/>
  <c r="I214" i="4"/>
  <c r="J214" i="4"/>
  <c r="C215" i="4"/>
  <c r="D215" i="4"/>
  <c r="E215" i="4"/>
  <c r="F215" i="4"/>
  <c r="G215" i="4"/>
  <c r="H215" i="4"/>
  <c r="I215" i="4"/>
  <c r="J215" i="4"/>
  <c r="C216" i="4"/>
  <c r="D216" i="4"/>
  <c r="L216" i="4" s="1"/>
  <c r="M216" i="4" s="1"/>
  <c r="E216" i="4"/>
  <c r="F216" i="4"/>
  <c r="G216" i="4"/>
  <c r="H216" i="4"/>
  <c r="I216" i="4"/>
  <c r="J216" i="4"/>
  <c r="C217" i="4"/>
  <c r="D217" i="4"/>
  <c r="L217" i="4" s="1"/>
  <c r="E217" i="4"/>
  <c r="F217" i="4"/>
  <c r="G217" i="4"/>
  <c r="H217" i="4"/>
  <c r="I217" i="4"/>
  <c r="J217" i="4"/>
  <c r="C218" i="4"/>
  <c r="D218" i="4"/>
  <c r="E218" i="4"/>
  <c r="F218" i="4"/>
  <c r="G218" i="4"/>
  <c r="H218" i="4"/>
  <c r="I218" i="4"/>
  <c r="J218" i="4"/>
  <c r="C219" i="4"/>
  <c r="D219" i="4"/>
  <c r="L219" i="4" s="1"/>
  <c r="E219" i="4"/>
  <c r="F219" i="4"/>
  <c r="G219" i="4"/>
  <c r="H219" i="4"/>
  <c r="I219" i="4"/>
  <c r="J219" i="4"/>
  <c r="C220" i="4"/>
  <c r="D220" i="4"/>
  <c r="L220" i="4" s="1"/>
  <c r="E220" i="4"/>
  <c r="F220" i="4"/>
  <c r="G220" i="4"/>
  <c r="H220" i="4"/>
  <c r="I220" i="4"/>
  <c r="J220" i="4"/>
  <c r="C221" i="4"/>
  <c r="D221" i="4"/>
  <c r="L221" i="4" s="1"/>
  <c r="E221" i="4"/>
  <c r="F221" i="4"/>
  <c r="G221" i="4"/>
  <c r="H221" i="4"/>
  <c r="I221" i="4"/>
  <c r="J221" i="4"/>
  <c r="C222" i="4"/>
  <c r="D222" i="4"/>
  <c r="L222" i="4" s="1"/>
  <c r="E222" i="4"/>
  <c r="F222" i="4"/>
  <c r="G222" i="4"/>
  <c r="H222" i="4"/>
  <c r="I222" i="4"/>
  <c r="J222" i="4"/>
  <c r="C223" i="4"/>
  <c r="D223" i="4"/>
  <c r="E223" i="4"/>
  <c r="F223" i="4"/>
  <c r="G223" i="4"/>
  <c r="H223" i="4"/>
  <c r="I223" i="4"/>
  <c r="J223" i="4"/>
  <c r="C224" i="4"/>
  <c r="D224" i="4"/>
  <c r="L224" i="4" s="1"/>
  <c r="M224" i="4" s="1"/>
  <c r="E224" i="4"/>
  <c r="F224" i="4"/>
  <c r="G224" i="4"/>
  <c r="H224" i="4"/>
  <c r="I224" i="4"/>
  <c r="J224" i="4"/>
  <c r="C225" i="4"/>
  <c r="D225" i="4"/>
  <c r="L225" i="4" s="1"/>
  <c r="E225" i="4"/>
  <c r="F225" i="4"/>
  <c r="G225" i="4"/>
  <c r="H225" i="4"/>
  <c r="I225" i="4"/>
  <c r="J225" i="4"/>
  <c r="C226" i="4"/>
  <c r="D226" i="4"/>
  <c r="E226" i="4"/>
  <c r="F226" i="4"/>
  <c r="G226" i="4"/>
  <c r="H226" i="4"/>
  <c r="I226" i="4"/>
  <c r="J226" i="4"/>
  <c r="C227" i="4"/>
  <c r="D227" i="4"/>
  <c r="L227" i="4" s="1"/>
  <c r="E227" i="4"/>
  <c r="F227" i="4"/>
  <c r="G227" i="4"/>
  <c r="H227" i="4"/>
  <c r="I227" i="4"/>
  <c r="J227" i="4"/>
  <c r="C228" i="4"/>
  <c r="D228" i="4"/>
  <c r="L228" i="4" s="1"/>
  <c r="M228" i="4" s="1"/>
  <c r="E228" i="4"/>
  <c r="F228" i="4"/>
  <c r="G228" i="4"/>
  <c r="H228" i="4"/>
  <c r="I228" i="4"/>
  <c r="J228" i="4"/>
  <c r="C229" i="4"/>
  <c r="D229" i="4"/>
  <c r="L229" i="4" s="1"/>
  <c r="E229" i="4"/>
  <c r="F229" i="4"/>
  <c r="G229" i="4"/>
  <c r="H229" i="4"/>
  <c r="I229" i="4"/>
  <c r="J229" i="4"/>
  <c r="C230" i="4"/>
  <c r="D230" i="4"/>
  <c r="L230" i="4" s="1"/>
  <c r="E230" i="4"/>
  <c r="F230" i="4"/>
  <c r="G230" i="4"/>
  <c r="H230" i="4"/>
  <c r="I230" i="4"/>
  <c r="J230" i="4"/>
  <c r="C231" i="4"/>
  <c r="D231" i="4"/>
  <c r="E231" i="4"/>
  <c r="F231" i="4"/>
  <c r="G231" i="4"/>
  <c r="H231" i="4"/>
  <c r="I231" i="4"/>
  <c r="J231" i="4"/>
  <c r="C232" i="4"/>
  <c r="D232" i="4"/>
  <c r="L232" i="4" s="1"/>
  <c r="M232" i="4" s="1"/>
  <c r="E232" i="4"/>
  <c r="F232" i="4"/>
  <c r="G232" i="4"/>
  <c r="H232" i="4"/>
  <c r="I232" i="4"/>
  <c r="J232" i="4"/>
  <c r="C233" i="4"/>
  <c r="D233" i="4"/>
  <c r="L233" i="4" s="1"/>
  <c r="E233" i="4"/>
  <c r="F233" i="4"/>
  <c r="G233" i="4"/>
  <c r="H233" i="4"/>
  <c r="I233" i="4"/>
  <c r="J233" i="4"/>
  <c r="C234" i="4"/>
  <c r="D234" i="4"/>
  <c r="L234" i="4" s="1"/>
  <c r="E234" i="4"/>
  <c r="F234" i="4"/>
  <c r="G234" i="4"/>
  <c r="H234" i="4"/>
  <c r="I234" i="4"/>
  <c r="J234" i="4"/>
  <c r="C235" i="4"/>
  <c r="D235" i="4"/>
  <c r="L235" i="4" s="1"/>
  <c r="E235" i="4"/>
  <c r="F235" i="4"/>
  <c r="G235" i="4"/>
  <c r="H235" i="4"/>
  <c r="I235" i="4"/>
  <c r="J235" i="4"/>
  <c r="C236" i="4"/>
  <c r="D236" i="4"/>
  <c r="L236" i="4" s="1"/>
  <c r="E236" i="4"/>
  <c r="F236" i="4"/>
  <c r="G236" i="4"/>
  <c r="H236" i="4"/>
  <c r="I236" i="4"/>
  <c r="J236" i="4"/>
  <c r="C237" i="4"/>
  <c r="D237" i="4"/>
  <c r="L237" i="4" s="1"/>
  <c r="E237" i="4"/>
  <c r="F237" i="4"/>
  <c r="G237" i="4"/>
  <c r="H237" i="4"/>
  <c r="I237" i="4"/>
  <c r="J237" i="4"/>
  <c r="C238" i="4"/>
  <c r="D238" i="4"/>
  <c r="L238" i="4" s="1"/>
  <c r="E238" i="4"/>
  <c r="F238" i="4"/>
  <c r="G238" i="4"/>
  <c r="H238" i="4"/>
  <c r="I238" i="4"/>
  <c r="J238" i="4"/>
  <c r="C239" i="4"/>
  <c r="D239" i="4"/>
  <c r="L239" i="4" s="1"/>
  <c r="M239" i="4" s="1"/>
  <c r="E239" i="4"/>
  <c r="F239" i="4"/>
  <c r="G239" i="4"/>
  <c r="H239" i="4"/>
  <c r="I239" i="4"/>
  <c r="J239" i="4"/>
  <c r="C240" i="4"/>
  <c r="D240" i="4"/>
  <c r="L240" i="4" s="1"/>
  <c r="M240" i="4" s="1"/>
  <c r="E240" i="4"/>
  <c r="F240" i="4"/>
  <c r="G240" i="4"/>
  <c r="H240" i="4"/>
  <c r="I240" i="4"/>
  <c r="J240" i="4"/>
  <c r="C241" i="4"/>
  <c r="D241" i="4"/>
  <c r="L241" i="4" s="1"/>
  <c r="M241" i="4" s="1"/>
  <c r="E241" i="4"/>
  <c r="F241" i="4"/>
  <c r="G241" i="4"/>
  <c r="H241" i="4"/>
  <c r="I241" i="4"/>
  <c r="J241" i="4"/>
  <c r="C242" i="4"/>
  <c r="D242" i="4"/>
  <c r="L242" i="4" s="1"/>
  <c r="M242" i="4" s="1"/>
  <c r="E242" i="4"/>
  <c r="F242" i="4"/>
  <c r="G242" i="4"/>
  <c r="H242" i="4"/>
  <c r="I242" i="4"/>
  <c r="J242" i="4"/>
  <c r="C243" i="4"/>
  <c r="D243" i="4"/>
  <c r="L243" i="4" s="1"/>
  <c r="E243" i="4"/>
  <c r="F243" i="4"/>
  <c r="G243" i="4"/>
  <c r="H243" i="4"/>
  <c r="I243" i="4"/>
  <c r="J243" i="4"/>
  <c r="C244" i="4"/>
  <c r="D244" i="4"/>
  <c r="L244" i="4" s="1"/>
  <c r="M244" i="4" s="1"/>
  <c r="E244" i="4"/>
  <c r="F244" i="4"/>
  <c r="G244" i="4"/>
  <c r="H244" i="4"/>
  <c r="I244" i="4"/>
  <c r="J244" i="4"/>
  <c r="C245" i="4"/>
  <c r="D245" i="4"/>
  <c r="L245" i="4" s="1"/>
  <c r="E245" i="4"/>
  <c r="F245" i="4"/>
  <c r="G245" i="4"/>
  <c r="H245" i="4"/>
  <c r="I245" i="4"/>
  <c r="J245" i="4"/>
  <c r="C246" i="4"/>
  <c r="D246" i="4"/>
  <c r="L246" i="4" s="1"/>
  <c r="M246" i="4" s="1"/>
  <c r="E246" i="4"/>
  <c r="F246" i="4"/>
  <c r="G246" i="4"/>
  <c r="H246" i="4"/>
  <c r="I246" i="4"/>
  <c r="J246" i="4"/>
  <c r="C247" i="4"/>
  <c r="D247" i="4"/>
  <c r="E247" i="4"/>
  <c r="F247" i="4"/>
  <c r="G247" i="4"/>
  <c r="H247" i="4"/>
  <c r="I247" i="4"/>
  <c r="J247" i="4"/>
  <c r="C248" i="4"/>
  <c r="D248" i="4"/>
  <c r="L248" i="4" s="1"/>
  <c r="M248" i="4" s="1"/>
  <c r="E248" i="4"/>
  <c r="F248" i="4"/>
  <c r="G248" i="4"/>
  <c r="H248" i="4"/>
  <c r="I248" i="4"/>
  <c r="J248" i="4"/>
  <c r="C249" i="4"/>
  <c r="D249" i="4"/>
  <c r="L249" i="4" s="1"/>
  <c r="M249" i="4" s="1"/>
  <c r="E249" i="4"/>
  <c r="F249" i="4"/>
  <c r="G249" i="4"/>
  <c r="H249" i="4"/>
  <c r="I249" i="4"/>
  <c r="J249" i="4"/>
  <c r="C250" i="4"/>
  <c r="D250" i="4"/>
  <c r="L250" i="4" s="1"/>
  <c r="M250" i="4" s="1"/>
  <c r="E250" i="4"/>
  <c r="F250" i="4"/>
  <c r="G250" i="4"/>
  <c r="H250" i="4"/>
  <c r="I250" i="4"/>
  <c r="J250" i="4"/>
  <c r="C251" i="4"/>
  <c r="D251" i="4"/>
  <c r="L251" i="4" s="1"/>
  <c r="E251" i="4"/>
  <c r="F251" i="4"/>
  <c r="G251" i="4"/>
  <c r="H251" i="4"/>
  <c r="I251" i="4"/>
  <c r="J251" i="4"/>
  <c r="C252" i="4"/>
  <c r="D252" i="4"/>
  <c r="L252" i="4" s="1"/>
  <c r="E252" i="4"/>
  <c r="F252" i="4"/>
  <c r="G252" i="4"/>
  <c r="H252" i="4"/>
  <c r="I252" i="4"/>
  <c r="J252" i="4"/>
  <c r="C253" i="4"/>
  <c r="D253" i="4"/>
  <c r="L253" i="4" s="1"/>
  <c r="E253" i="4"/>
  <c r="F253" i="4"/>
  <c r="G253" i="4"/>
  <c r="H253" i="4"/>
  <c r="I253" i="4"/>
  <c r="J253" i="4"/>
  <c r="C254" i="4"/>
  <c r="D254" i="4"/>
  <c r="L254" i="4" s="1"/>
  <c r="M254" i="4" s="1"/>
  <c r="E254" i="4"/>
  <c r="F254" i="4"/>
  <c r="G254" i="4"/>
  <c r="H254" i="4"/>
  <c r="I254" i="4"/>
  <c r="J254" i="4"/>
  <c r="C255" i="4"/>
  <c r="D255" i="4"/>
  <c r="L255" i="4" s="1"/>
  <c r="E255" i="4"/>
  <c r="F255" i="4"/>
  <c r="G255" i="4"/>
  <c r="H255" i="4"/>
  <c r="I255" i="4"/>
  <c r="J255" i="4"/>
  <c r="C256" i="4"/>
  <c r="D256" i="4"/>
  <c r="L256" i="4" s="1"/>
  <c r="M256" i="4" s="1"/>
  <c r="E256" i="4"/>
  <c r="F256" i="4"/>
  <c r="G256" i="4"/>
  <c r="H256" i="4"/>
  <c r="I256" i="4"/>
  <c r="J256" i="4"/>
  <c r="C257" i="4"/>
  <c r="D257" i="4"/>
  <c r="L257" i="4" s="1"/>
  <c r="M257" i="4" s="1"/>
  <c r="E257" i="4"/>
  <c r="F257" i="4"/>
  <c r="G257" i="4"/>
  <c r="H257" i="4"/>
  <c r="I257" i="4"/>
  <c r="J257" i="4"/>
  <c r="C258" i="4"/>
  <c r="D258" i="4"/>
  <c r="L258" i="4" s="1"/>
  <c r="M258" i="4" s="1"/>
  <c r="E258" i="4"/>
  <c r="F258" i="4"/>
  <c r="G258" i="4"/>
  <c r="H258" i="4"/>
  <c r="I258" i="4"/>
  <c r="J258" i="4"/>
  <c r="C259" i="4"/>
  <c r="D259" i="4"/>
  <c r="L259" i="4" s="1"/>
  <c r="E259" i="4"/>
  <c r="F259" i="4"/>
  <c r="G259" i="4"/>
  <c r="H259" i="4"/>
  <c r="I259" i="4"/>
  <c r="J259" i="4"/>
  <c r="C260" i="4"/>
  <c r="D260" i="4"/>
  <c r="L260" i="4" s="1"/>
  <c r="M260" i="4" s="1"/>
  <c r="E260" i="4"/>
  <c r="F260" i="4"/>
  <c r="G260" i="4"/>
  <c r="H260" i="4"/>
  <c r="I260" i="4"/>
  <c r="J260" i="4"/>
  <c r="C261" i="4"/>
  <c r="D261" i="4"/>
  <c r="L261" i="4" s="1"/>
  <c r="M261" i="4" s="1"/>
  <c r="E261" i="4"/>
  <c r="F261" i="4"/>
  <c r="G261" i="4"/>
  <c r="H261" i="4"/>
  <c r="I261" i="4"/>
  <c r="J261" i="4"/>
  <c r="C262" i="4"/>
  <c r="D262" i="4"/>
  <c r="L262" i="4" s="1"/>
  <c r="E262" i="4"/>
  <c r="F262" i="4"/>
  <c r="G262" i="4"/>
  <c r="H262" i="4"/>
  <c r="I262" i="4"/>
  <c r="J262" i="4"/>
  <c r="C263" i="4"/>
  <c r="D263" i="4"/>
  <c r="L263" i="4" s="1"/>
  <c r="M263" i="4" s="1"/>
  <c r="E263" i="4"/>
  <c r="F263" i="4"/>
  <c r="G263" i="4"/>
  <c r="H263" i="4"/>
  <c r="I263" i="4"/>
  <c r="J263" i="4"/>
  <c r="C264" i="4"/>
  <c r="D264" i="4"/>
  <c r="L264" i="4" s="1"/>
  <c r="M264" i="4" s="1"/>
  <c r="E264" i="4"/>
  <c r="F264" i="4"/>
  <c r="G264" i="4"/>
  <c r="H264" i="4"/>
  <c r="I264" i="4"/>
  <c r="J264" i="4"/>
  <c r="C265" i="4"/>
  <c r="D265" i="4"/>
  <c r="L265" i="4" s="1"/>
  <c r="M265" i="4" s="1"/>
  <c r="E265" i="4"/>
  <c r="F265" i="4"/>
  <c r="G265" i="4"/>
  <c r="H265" i="4"/>
  <c r="I265" i="4"/>
  <c r="J265" i="4"/>
  <c r="C266" i="4"/>
  <c r="D266" i="4"/>
  <c r="L266" i="4" s="1"/>
  <c r="M266" i="4" s="1"/>
  <c r="E266" i="4"/>
  <c r="F266" i="4"/>
  <c r="G266" i="4"/>
  <c r="H266" i="4"/>
  <c r="I266" i="4"/>
  <c r="J266" i="4"/>
  <c r="C267" i="4"/>
  <c r="D267" i="4"/>
  <c r="L267" i="4" s="1"/>
  <c r="M267" i="4" s="1"/>
  <c r="E267" i="4"/>
  <c r="F267" i="4"/>
  <c r="G267" i="4"/>
  <c r="H267" i="4"/>
  <c r="I267" i="4"/>
  <c r="J267" i="4"/>
  <c r="C268" i="4"/>
  <c r="D268" i="4"/>
  <c r="L268" i="4" s="1"/>
  <c r="E268" i="4"/>
  <c r="F268" i="4"/>
  <c r="G268" i="4"/>
  <c r="H268" i="4"/>
  <c r="I268" i="4"/>
  <c r="J268" i="4"/>
  <c r="C269" i="4"/>
  <c r="D269" i="4"/>
  <c r="L269" i="4" s="1"/>
  <c r="M269" i="4" s="1"/>
  <c r="E269" i="4"/>
  <c r="F269" i="4"/>
  <c r="G269" i="4"/>
  <c r="H269" i="4"/>
  <c r="I269" i="4"/>
  <c r="J269" i="4"/>
  <c r="C270" i="4"/>
  <c r="D270" i="4"/>
  <c r="L270" i="4" s="1"/>
  <c r="M270" i="4" s="1"/>
  <c r="E270" i="4"/>
  <c r="F270" i="4"/>
  <c r="G270" i="4"/>
  <c r="H270" i="4"/>
  <c r="I270" i="4"/>
  <c r="J270" i="4"/>
  <c r="C271" i="4"/>
  <c r="D271" i="4"/>
  <c r="L271" i="4" s="1"/>
  <c r="M271" i="4" s="1"/>
  <c r="E271" i="4"/>
  <c r="F271" i="4"/>
  <c r="G271" i="4"/>
  <c r="H271" i="4"/>
  <c r="I271" i="4"/>
  <c r="J271" i="4"/>
  <c r="C272" i="4"/>
  <c r="D272" i="4"/>
  <c r="L272" i="4" s="1"/>
  <c r="M272" i="4" s="1"/>
  <c r="E272" i="4"/>
  <c r="F272" i="4"/>
  <c r="G272" i="4"/>
  <c r="H272" i="4"/>
  <c r="I272" i="4"/>
  <c r="J272" i="4"/>
  <c r="C273" i="4"/>
  <c r="D273" i="4"/>
  <c r="L273" i="4" s="1"/>
  <c r="E273" i="4"/>
  <c r="F273" i="4"/>
  <c r="G273" i="4"/>
  <c r="H273" i="4"/>
  <c r="I273" i="4"/>
  <c r="J273" i="4"/>
  <c r="C274" i="4"/>
  <c r="D274" i="4"/>
  <c r="L274" i="4" s="1"/>
  <c r="M274" i="4" s="1"/>
  <c r="E274" i="4"/>
  <c r="F274" i="4"/>
  <c r="G274" i="4"/>
  <c r="H274" i="4"/>
  <c r="I274" i="4"/>
  <c r="J274" i="4"/>
  <c r="C275" i="4"/>
  <c r="D275" i="4"/>
  <c r="L275" i="4" s="1"/>
  <c r="M275" i="4" s="1"/>
  <c r="E275" i="4"/>
  <c r="F275" i="4"/>
  <c r="G275" i="4"/>
  <c r="H275" i="4"/>
  <c r="I275" i="4"/>
  <c r="J275" i="4"/>
  <c r="C276" i="4"/>
  <c r="D276" i="4"/>
  <c r="L276" i="4" s="1"/>
  <c r="M276" i="4" s="1"/>
  <c r="E276" i="4"/>
  <c r="F276" i="4"/>
  <c r="G276" i="4"/>
  <c r="H276" i="4"/>
  <c r="I276" i="4"/>
  <c r="J276" i="4"/>
  <c r="C277" i="4"/>
  <c r="D277" i="4"/>
  <c r="L277" i="4" s="1"/>
  <c r="M277" i="4" s="1"/>
  <c r="E277" i="4"/>
  <c r="F277" i="4"/>
  <c r="G277" i="4"/>
  <c r="H277" i="4"/>
  <c r="I277" i="4"/>
  <c r="J277" i="4"/>
  <c r="C278" i="4"/>
  <c r="D278" i="4"/>
  <c r="L278" i="4" s="1"/>
  <c r="E278" i="4"/>
  <c r="F278" i="4"/>
  <c r="G278" i="4"/>
  <c r="H278" i="4"/>
  <c r="I278" i="4"/>
  <c r="J278" i="4"/>
  <c r="C279" i="4"/>
  <c r="D279" i="4"/>
  <c r="L279" i="4" s="1"/>
  <c r="M279" i="4" s="1"/>
  <c r="E279" i="4"/>
  <c r="F279" i="4"/>
  <c r="G279" i="4"/>
  <c r="H279" i="4"/>
  <c r="I279" i="4"/>
  <c r="J279" i="4"/>
  <c r="C280" i="4"/>
  <c r="D280" i="4"/>
  <c r="L280" i="4" s="1"/>
  <c r="M280" i="4" s="1"/>
  <c r="E280" i="4"/>
  <c r="F280" i="4"/>
  <c r="G280" i="4"/>
  <c r="H280" i="4"/>
  <c r="I280" i="4"/>
  <c r="J280" i="4"/>
  <c r="C281" i="4"/>
  <c r="D281" i="4"/>
  <c r="L281" i="4" s="1"/>
  <c r="E281" i="4"/>
  <c r="F281" i="4"/>
  <c r="G281" i="4"/>
  <c r="H281" i="4"/>
  <c r="I281" i="4"/>
  <c r="J281" i="4"/>
  <c r="C282" i="4"/>
  <c r="D282" i="4"/>
  <c r="L282" i="4" s="1"/>
  <c r="M282" i="4" s="1"/>
  <c r="E282" i="4"/>
  <c r="F282" i="4"/>
  <c r="G282" i="4"/>
  <c r="H282" i="4"/>
  <c r="I282" i="4"/>
  <c r="J282" i="4"/>
  <c r="C283" i="4"/>
  <c r="D283" i="4"/>
  <c r="L283" i="4" s="1"/>
  <c r="M283" i="4" s="1"/>
  <c r="E283" i="4"/>
  <c r="F283" i="4"/>
  <c r="G283" i="4"/>
  <c r="H283" i="4"/>
  <c r="I283" i="4"/>
  <c r="J283" i="4"/>
  <c r="C284" i="4"/>
  <c r="D284" i="4"/>
  <c r="L284" i="4" s="1"/>
  <c r="M284" i="4" s="1"/>
  <c r="E284" i="4"/>
  <c r="F284" i="4"/>
  <c r="G284" i="4"/>
  <c r="H284" i="4"/>
  <c r="I284" i="4"/>
  <c r="J284" i="4"/>
  <c r="C285" i="4"/>
  <c r="D285" i="4"/>
  <c r="L285" i="4" s="1"/>
  <c r="E285" i="4"/>
  <c r="F285" i="4"/>
  <c r="G285" i="4"/>
  <c r="H285" i="4"/>
  <c r="I285" i="4"/>
  <c r="J285" i="4"/>
  <c r="C286" i="4"/>
  <c r="D286" i="4"/>
  <c r="L286" i="4" s="1"/>
  <c r="M286" i="4" s="1"/>
  <c r="E286" i="4"/>
  <c r="F286" i="4"/>
  <c r="G286" i="4"/>
  <c r="H286" i="4"/>
  <c r="I286" i="4"/>
  <c r="J286" i="4"/>
  <c r="B1" i="4"/>
  <c r="B2" i="4"/>
  <c r="S2" i="4" s="1"/>
  <c r="B3" i="4"/>
  <c r="S3" i="4" s="1"/>
  <c r="B4" i="4"/>
  <c r="S4" i="4"/>
  <c r="B5" i="4"/>
  <c r="S5" i="4" s="1"/>
  <c r="B6" i="4"/>
  <c r="S6" i="4"/>
  <c r="B7" i="4"/>
  <c r="S7" i="4" s="1"/>
  <c r="B8" i="4"/>
  <c r="S8" i="4" s="1"/>
  <c r="B9" i="4"/>
  <c r="S9" i="4" s="1"/>
  <c r="B10" i="4"/>
  <c r="S10" i="4" s="1"/>
  <c r="B11" i="4"/>
  <c r="S11" i="4" s="1"/>
  <c r="B12" i="4"/>
  <c r="S12" i="4" s="1"/>
  <c r="B13" i="4"/>
  <c r="S13" i="4"/>
  <c r="B14" i="4"/>
  <c r="S14" i="4" s="1"/>
  <c r="B15" i="4"/>
  <c r="S15" i="4" s="1"/>
  <c r="B16" i="4"/>
  <c r="S16" i="4"/>
  <c r="B17" i="4"/>
  <c r="S17" i="4" s="1"/>
  <c r="B18" i="4"/>
  <c r="S18" i="4"/>
  <c r="B19" i="4"/>
  <c r="S19" i="4" s="1"/>
  <c r="B20" i="4"/>
  <c r="S20" i="4" s="1"/>
  <c r="B21" i="4"/>
  <c r="S21" i="4"/>
  <c r="B22" i="4"/>
  <c r="S22" i="4" s="1"/>
  <c r="B23" i="4"/>
  <c r="S23" i="4" s="1"/>
  <c r="B24" i="4"/>
  <c r="S24" i="4" s="1"/>
  <c r="B25" i="4"/>
  <c r="S25" i="4"/>
  <c r="B26" i="4"/>
  <c r="S26" i="4" s="1"/>
  <c r="B27" i="4"/>
  <c r="S27" i="4" s="1"/>
  <c r="B28" i="4"/>
  <c r="S28" i="4"/>
  <c r="B29" i="4"/>
  <c r="S29" i="4" s="1"/>
  <c r="B30" i="4"/>
  <c r="S30" i="4" s="1"/>
  <c r="B31" i="4"/>
  <c r="S31" i="4" s="1"/>
  <c r="B32" i="4"/>
  <c r="S32" i="4" s="1"/>
  <c r="B33" i="4"/>
  <c r="S33" i="4"/>
  <c r="B34" i="4"/>
  <c r="S34" i="4" s="1"/>
  <c r="B35" i="4"/>
  <c r="S35" i="4" s="1"/>
  <c r="B36" i="4"/>
  <c r="S36" i="4"/>
  <c r="B37" i="4"/>
  <c r="S37" i="4" s="1"/>
  <c r="B38" i="4"/>
  <c r="S38" i="4"/>
  <c r="B39" i="4"/>
  <c r="S39" i="4" s="1"/>
  <c r="B40" i="4"/>
  <c r="S40" i="4" s="1"/>
  <c r="B41" i="4"/>
  <c r="S41" i="4"/>
  <c r="B42" i="4"/>
  <c r="S42" i="4" s="1"/>
  <c r="B43" i="4"/>
  <c r="S43" i="4" s="1"/>
  <c r="B44" i="4"/>
  <c r="S44" i="4" s="1"/>
  <c r="B45" i="4"/>
  <c r="S45" i="4" s="1"/>
  <c r="B46" i="4"/>
  <c r="S46" i="4" s="1"/>
  <c r="B47" i="4"/>
  <c r="S47" i="4" s="1"/>
  <c r="B48" i="4"/>
  <c r="S48" i="4" s="1"/>
  <c r="B49" i="4"/>
  <c r="S49" i="4" s="1"/>
  <c r="B50" i="4"/>
  <c r="S50" i="4" s="1"/>
  <c r="B51" i="4"/>
  <c r="S51" i="4" s="1"/>
  <c r="B52" i="4"/>
  <c r="S52" i="4" s="1"/>
  <c r="B53" i="4"/>
  <c r="S53" i="4"/>
  <c r="B54" i="4"/>
  <c r="S54" i="4" s="1"/>
  <c r="B55" i="4"/>
  <c r="S55" i="4" s="1"/>
  <c r="B56" i="4"/>
  <c r="S56" i="4"/>
  <c r="B57" i="4"/>
  <c r="S57" i="4" s="1"/>
  <c r="B58" i="4"/>
  <c r="S58" i="4" s="1"/>
  <c r="B59" i="4"/>
  <c r="S59" i="4" s="1"/>
  <c r="B60" i="4"/>
  <c r="S60" i="4" s="1"/>
  <c r="B61" i="4"/>
  <c r="S61" i="4"/>
  <c r="B62" i="4"/>
  <c r="S62" i="4" s="1"/>
  <c r="B63" i="4"/>
  <c r="S63" i="4" s="1"/>
  <c r="B64" i="4"/>
  <c r="S64" i="4" s="1"/>
  <c r="B65" i="4"/>
  <c r="S65" i="4" s="1"/>
  <c r="B66" i="4"/>
  <c r="S66" i="4" s="1"/>
  <c r="B67" i="4"/>
  <c r="S67" i="4" s="1"/>
  <c r="B68" i="4"/>
  <c r="S68" i="4" s="1"/>
  <c r="B69" i="4"/>
  <c r="S69" i="4"/>
  <c r="B70" i="4"/>
  <c r="S70" i="4" s="1"/>
  <c r="B71" i="4"/>
  <c r="S71" i="4"/>
  <c r="B72" i="4"/>
  <c r="S72" i="4" s="1"/>
  <c r="B73" i="4"/>
  <c r="S73" i="4" s="1"/>
  <c r="B74" i="4"/>
  <c r="S74" i="4" s="1"/>
  <c r="B75" i="4"/>
  <c r="S75" i="4" s="1"/>
  <c r="B76" i="4"/>
  <c r="S76" i="4" s="1"/>
  <c r="B77" i="4"/>
  <c r="S77" i="4"/>
  <c r="B78" i="4"/>
  <c r="S78" i="4" s="1"/>
  <c r="B79" i="4"/>
  <c r="S79" i="4"/>
  <c r="B80" i="4"/>
  <c r="S80" i="4" s="1"/>
  <c r="B81" i="4"/>
  <c r="S81" i="4" s="1"/>
  <c r="B82" i="4"/>
  <c r="S82" i="4" s="1"/>
  <c r="B83" i="4"/>
  <c r="S83" i="4"/>
  <c r="B84" i="4"/>
  <c r="S84" i="4" s="1"/>
  <c r="B85" i="4"/>
  <c r="S85" i="4"/>
  <c r="B86" i="4"/>
  <c r="S86" i="4" s="1"/>
  <c r="B87" i="4"/>
  <c r="S87" i="4"/>
  <c r="B88" i="4"/>
  <c r="S88" i="4" s="1"/>
  <c r="B89" i="4"/>
  <c r="S89" i="4" s="1"/>
  <c r="B90" i="4"/>
  <c r="S90" i="4" s="1"/>
  <c r="B91" i="4"/>
  <c r="S91" i="4" s="1"/>
  <c r="B92" i="4"/>
  <c r="S92" i="4" s="1"/>
  <c r="B93" i="4"/>
  <c r="S93" i="4"/>
  <c r="B94" i="4"/>
  <c r="S94" i="4" s="1"/>
  <c r="B95" i="4"/>
  <c r="S95" i="4"/>
  <c r="B96" i="4"/>
  <c r="S96" i="4" s="1"/>
  <c r="B97" i="4"/>
  <c r="S97" i="4" s="1"/>
  <c r="B98" i="4"/>
  <c r="S98" i="4" s="1"/>
  <c r="B99" i="4"/>
  <c r="S99" i="4"/>
  <c r="B100" i="4"/>
  <c r="S100" i="4" s="1"/>
  <c r="B101" i="4"/>
  <c r="S101" i="4"/>
  <c r="B102" i="4"/>
  <c r="S102" i="4" s="1"/>
  <c r="B103" i="4"/>
  <c r="S103" i="4"/>
  <c r="B104" i="4"/>
  <c r="S104" i="4" s="1"/>
  <c r="B105" i="4"/>
  <c r="S105" i="4" s="1"/>
  <c r="B106" i="4"/>
  <c r="S106" i="4" s="1"/>
  <c r="B107" i="4"/>
  <c r="S107" i="4" s="1"/>
  <c r="B108" i="4"/>
  <c r="S108" i="4" s="1"/>
  <c r="B109" i="4"/>
  <c r="S109" i="4"/>
  <c r="B110" i="4"/>
  <c r="S110" i="4" s="1"/>
  <c r="B111" i="4"/>
  <c r="S111" i="4"/>
  <c r="B112" i="4"/>
  <c r="S112" i="4" s="1"/>
  <c r="B113" i="4"/>
  <c r="S113" i="4" s="1"/>
  <c r="B114" i="4"/>
  <c r="S114" i="4" s="1"/>
  <c r="B115" i="4"/>
  <c r="S115" i="4"/>
  <c r="B116" i="4"/>
  <c r="S116" i="4" s="1"/>
  <c r="B117" i="4"/>
  <c r="S117" i="4"/>
  <c r="B118" i="4"/>
  <c r="S118" i="4" s="1"/>
  <c r="B119" i="4"/>
  <c r="S119" i="4"/>
  <c r="B120" i="4"/>
  <c r="S120" i="4" s="1"/>
  <c r="B121" i="4"/>
  <c r="S121" i="4" s="1"/>
  <c r="B122" i="4"/>
  <c r="S122" i="4" s="1"/>
  <c r="B123" i="4"/>
  <c r="S123" i="4" s="1"/>
  <c r="B124" i="4"/>
  <c r="S124" i="4" s="1"/>
  <c r="B125" i="4"/>
  <c r="S125" i="4"/>
  <c r="B126" i="4"/>
  <c r="S126" i="4" s="1"/>
  <c r="B127" i="4"/>
  <c r="S127" i="4"/>
  <c r="B128" i="4"/>
  <c r="S128" i="4" s="1"/>
  <c r="B129" i="4"/>
  <c r="S129" i="4" s="1"/>
  <c r="B130" i="4"/>
  <c r="S130" i="4" s="1"/>
  <c r="B131" i="4"/>
  <c r="S131" i="4"/>
  <c r="B132" i="4"/>
  <c r="S132" i="4" s="1"/>
  <c r="B133" i="4"/>
  <c r="S133" i="4"/>
  <c r="B134" i="4"/>
  <c r="S134" i="4" s="1"/>
  <c r="B135" i="4"/>
  <c r="S135" i="4"/>
  <c r="B136" i="4"/>
  <c r="S136" i="4" s="1"/>
  <c r="B137" i="4"/>
  <c r="S137" i="4" s="1"/>
  <c r="B138" i="4"/>
  <c r="S138" i="4" s="1"/>
  <c r="B139" i="4"/>
  <c r="S139" i="4" s="1"/>
  <c r="B140" i="4"/>
  <c r="S140" i="4" s="1"/>
  <c r="B141" i="4"/>
  <c r="S141" i="4"/>
  <c r="B142" i="4"/>
  <c r="S142" i="4" s="1"/>
  <c r="B143" i="4"/>
  <c r="S143" i="4"/>
  <c r="B144" i="4"/>
  <c r="S144" i="4"/>
  <c r="B145" i="4"/>
  <c r="S145" i="4"/>
  <c r="B146" i="4"/>
  <c r="S146" i="4" s="1"/>
  <c r="B147" i="4"/>
  <c r="S147" i="4" s="1"/>
  <c r="B148" i="4"/>
  <c r="S148" i="4"/>
  <c r="B149" i="4"/>
  <c r="S149" i="4" s="1"/>
  <c r="B150" i="4"/>
  <c r="S150" i="4" s="1"/>
  <c r="B151" i="4"/>
  <c r="S151" i="4"/>
  <c r="B152" i="4"/>
  <c r="S152" i="4"/>
  <c r="B153" i="4"/>
  <c r="S153" i="4" s="1"/>
  <c r="B154" i="4"/>
  <c r="S154" i="4" s="1"/>
  <c r="B155" i="4"/>
  <c r="S155" i="4"/>
  <c r="B156" i="4"/>
  <c r="S156" i="4"/>
  <c r="B157" i="4"/>
  <c r="S157" i="4"/>
  <c r="B158" i="4"/>
  <c r="S158" i="4" s="1"/>
  <c r="B159" i="4"/>
  <c r="S159" i="4"/>
  <c r="B160" i="4"/>
  <c r="S160" i="4"/>
  <c r="B161" i="4"/>
  <c r="S161" i="4"/>
  <c r="B162" i="4"/>
  <c r="S162" i="4" s="1"/>
  <c r="B163" i="4"/>
  <c r="S163" i="4" s="1"/>
  <c r="B164" i="4"/>
  <c r="S164" i="4"/>
  <c r="B165" i="4"/>
  <c r="S165" i="4" s="1"/>
  <c r="B166" i="4"/>
  <c r="S166" i="4" s="1"/>
  <c r="B167" i="4"/>
  <c r="S167" i="4" s="1"/>
  <c r="B168" i="4"/>
  <c r="S168" i="4"/>
  <c r="B169" i="4"/>
  <c r="S169" i="4"/>
  <c r="B170" i="4"/>
  <c r="S170" i="4" s="1"/>
  <c r="B171" i="4"/>
  <c r="S171" i="4"/>
  <c r="B172" i="4"/>
  <c r="S172" i="4"/>
  <c r="B173" i="4"/>
  <c r="S173" i="4"/>
  <c r="B174" i="4"/>
  <c r="S174" i="4" s="1"/>
  <c r="B175" i="4"/>
  <c r="S175" i="4"/>
  <c r="B176" i="4"/>
  <c r="S176" i="4"/>
  <c r="B177" i="4"/>
  <c r="S177" i="4"/>
  <c r="B178" i="4"/>
  <c r="S178" i="4" s="1"/>
  <c r="B179" i="4"/>
  <c r="S179" i="4" s="1"/>
  <c r="B180" i="4"/>
  <c r="S180" i="4"/>
  <c r="B181" i="4"/>
  <c r="S181" i="4" s="1"/>
  <c r="B182" i="4"/>
  <c r="S182" i="4" s="1"/>
  <c r="B183" i="4"/>
  <c r="S183" i="4"/>
  <c r="B184" i="4"/>
  <c r="S184" i="4"/>
  <c r="B185" i="4"/>
  <c r="S185" i="4" s="1"/>
  <c r="B186" i="4"/>
  <c r="S186" i="4" s="1"/>
  <c r="B187" i="4"/>
  <c r="S187" i="4" s="1"/>
  <c r="B188" i="4"/>
  <c r="S188" i="4"/>
  <c r="B189" i="4"/>
  <c r="S189" i="4"/>
  <c r="B190" i="4"/>
  <c r="S190" i="4" s="1"/>
  <c r="B191" i="4"/>
  <c r="S191" i="4"/>
  <c r="B192" i="4"/>
  <c r="S192" i="4"/>
  <c r="B193" i="4"/>
  <c r="S193" i="4"/>
  <c r="B194" i="4"/>
  <c r="S194" i="4" s="1"/>
  <c r="B195" i="4"/>
  <c r="S195" i="4" s="1"/>
  <c r="B196" i="4"/>
  <c r="S196" i="4"/>
  <c r="B197" i="4"/>
  <c r="S197" i="4" s="1"/>
  <c r="B198" i="4"/>
  <c r="S198" i="4" s="1"/>
  <c r="B199" i="4"/>
  <c r="S199" i="4" s="1"/>
  <c r="B200" i="4"/>
  <c r="S200" i="4"/>
  <c r="B201" i="4"/>
  <c r="S201" i="4"/>
  <c r="B202" i="4"/>
  <c r="S202" i="4" s="1"/>
  <c r="B203" i="4"/>
  <c r="S203" i="4"/>
  <c r="B204" i="4"/>
  <c r="S204" i="4"/>
  <c r="B205" i="4"/>
  <c r="S205" i="4" s="1"/>
  <c r="B206" i="4"/>
  <c r="S206" i="4" s="1"/>
  <c r="B207" i="4"/>
  <c r="S207" i="4"/>
  <c r="B208" i="4"/>
  <c r="S208" i="4"/>
  <c r="B209" i="4"/>
  <c r="S209" i="4"/>
  <c r="B210" i="4"/>
  <c r="S210" i="4" s="1"/>
  <c r="B211" i="4"/>
  <c r="S211" i="4" s="1"/>
  <c r="B212" i="4"/>
  <c r="S212" i="4"/>
  <c r="B213" i="4"/>
  <c r="S213" i="4" s="1"/>
  <c r="B214" i="4"/>
  <c r="S214" i="4" s="1"/>
  <c r="B215" i="4"/>
  <c r="S215" i="4"/>
  <c r="B216" i="4"/>
  <c r="S216" i="4"/>
  <c r="B217" i="4"/>
  <c r="S217" i="4" s="1"/>
  <c r="B218" i="4"/>
  <c r="S218" i="4" s="1"/>
  <c r="B219" i="4"/>
  <c r="S219" i="4" s="1"/>
  <c r="B220" i="4"/>
  <c r="S220" i="4"/>
  <c r="B221" i="4"/>
  <c r="S221" i="4"/>
  <c r="B222" i="4"/>
  <c r="S222" i="4" s="1"/>
  <c r="B223" i="4"/>
  <c r="S223" i="4"/>
  <c r="B224" i="4"/>
  <c r="S224" i="4"/>
  <c r="B225" i="4"/>
  <c r="S225" i="4"/>
  <c r="B226" i="4"/>
  <c r="S226" i="4" s="1"/>
  <c r="B227" i="4"/>
  <c r="S227" i="4" s="1"/>
  <c r="B228" i="4"/>
  <c r="S228" i="4"/>
  <c r="B229" i="4"/>
  <c r="S229" i="4" s="1"/>
  <c r="B230" i="4"/>
  <c r="S230" i="4" s="1"/>
  <c r="B231" i="4"/>
  <c r="S231" i="4" s="1"/>
  <c r="B232" i="4"/>
  <c r="S232" i="4"/>
  <c r="B233" i="4"/>
  <c r="S233" i="4"/>
  <c r="B234" i="4"/>
  <c r="S234" i="4" s="1"/>
  <c r="B235" i="4"/>
  <c r="S235" i="4"/>
  <c r="B236" i="4"/>
  <c r="S236" i="4"/>
  <c r="B237" i="4"/>
  <c r="S237" i="4" s="1"/>
  <c r="B238" i="4"/>
  <c r="S238" i="4" s="1"/>
  <c r="B239" i="4"/>
  <c r="S239" i="4"/>
  <c r="B240" i="4"/>
  <c r="S240" i="4"/>
  <c r="B241" i="4"/>
  <c r="S241" i="4"/>
  <c r="B242" i="4"/>
  <c r="S242" i="4" s="1"/>
  <c r="B243" i="4"/>
  <c r="S243" i="4" s="1"/>
  <c r="B244" i="4"/>
  <c r="S244" i="4"/>
  <c r="B245" i="4"/>
  <c r="S245" i="4" s="1"/>
  <c r="B246" i="4"/>
  <c r="S246" i="4" s="1"/>
  <c r="B247" i="4"/>
  <c r="S247" i="4"/>
  <c r="B248" i="4"/>
  <c r="S248" i="4"/>
  <c r="B249" i="4"/>
  <c r="S249" i="4" s="1"/>
  <c r="B250" i="4"/>
  <c r="S250" i="4" s="1"/>
  <c r="B251" i="4"/>
  <c r="S251" i="4" s="1"/>
  <c r="B252" i="4"/>
  <c r="S252" i="4"/>
  <c r="B253" i="4"/>
  <c r="S253" i="4"/>
  <c r="B254" i="4"/>
  <c r="S254" i="4" s="1"/>
  <c r="B255" i="4"/>
  <c r="S255" i="4"/>
  <c r="B256" i="4"/>
  <c r="S256" i="4"/>
  <c r="B257" i="4"/>
  <c r="S257" i="4"/>
  <c r="B258" i="4"/>
  <c r="S258" i="4" s="1"/>
  <c r="B259" i="4"/>
  <c r="S259" i="4" s="1"/>
  <c r="B260" i="4"/>
  <c r="S260" i="4"/>
  <c r="B261" i="4"/>
  <c r="S261" i="4" s="1"/>
  <c r="B262" i="4"/>
  <c r="S262" i="4" s="1"/>
  <c r="B263" i="4"/>
  <c r="S263" i="4" s="1"/>
  <c r="B264" i="4"/>
  <c r="S264" i="4"/>
  <c r="B265" i="4"/>
  <c r="S265" i="4"/>
  <c r="B266" i="4"/>
  <c r="S266" i="4" s="1"/>
  <c r="B267" i="4"/>
  <c r="S267" i="4"/>
  <c r="B268" i="4"/>
  <c r="S268" i="4"/>
  <c r="B269" i="4"/>
  <c r="S269" i="4" s="1"/>
  <c r="B270" i="4"/>
  <c r="S270" i="4" s="1"/>
  <c r="B271" i="4"/>
  <c r="S271" i="4"/>
  <c r="B272" i="4"/>
  <c r="S272" i="4"/>
  <c r="B273" i="4"/>
  <c r="S273" i="4"/>
  <c r="B274" i="4"/>
  <c r="S274" i="4" s="1"/>
  <c r="B275" i="4"/>
  <c r="S275" i="4" s="1"/>
  <c r="B276" i="4"/>
  <c r="S276" i="4"/>
  <c r="B277" i="4"/>
  <c r="S277" i="4" s="1"/>
  <c r="B278" i="4"/>
  <c r="S278" i="4" s="1"/>
  <c r="B279" i="4"/>
  <c r="S279" i="4"/>
  <c r="B280" i="4"/>
  <c r="S280" i="4"/>
  <c r="B281" i="4"/>
  <c r="S281" i="4" s="1"/>
  <c r="B282" i="4"/>
  <c r="S282" i="4" s="1"/>
  <c r="B283" i="4"/>
  <c r="S283" i="4" s="1"/>
  <c r="B284" i="4"/>
  <c r="S284" i="4"/>
  <c r="B285" i="4"/>
  <c r="S285" i="4"/>
  <c r="B286" i="4"/>
  <c r="S286" i="4" s="1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L2" i="4"/>
  <c r="M2" i="4"/>
  <c r="L3" i="4"/>
  <c r="M3" i="4" s="1"/>
  <c r="L4" i="4"/>
  <c r="M4" i="4" s="1"/>
  <c r="L6" i="4"/>
  <c r="M6" i="4" s="1"/>
  <c r="L7" i="4"/>
  <c r="M7" i="4" s="1"/>
  <c r="L8" i="4"/>
  <c r="M8" i="4" s="1"/>
  <c r="L10" i="4"/>
  <c r="M10" i="4" s="1"/>
  <c r="L11" i="4"/>
  <c r="M11" i="4"/>
  <c r="L12" i="4"/>
  <c r="M12" i="4"/>
  <c r="L14" i="4"/>
  <c r="M14" i="4"/>
  <c r="L15" i="4"/>
  <c r="M15" i="4" s="1"/>
  <c r="L16" i="4"/>
  <c r="M16" i="4"/>
  <c r="L18" i="4"/>
  <c r="M18" i="4"/>
  <c r="L19" i="4"/>
  <c r="M19" i="4"/>
  <c r="L20" i="4"/>
  <c r="M20" i="4" s="1"/>
  <c r="L22" i="4"/>
  <c r="M22" i="4" s="1"/>
  <c r="L23" i="4"/>
  <c r="M23" i="4" s="1"/>
  <c r="L24" i="4"/>
  <c r="M24" i="4"/>
  <c r="L26" i="4"/>
  <c r="M26" i="4" s="1"/>
  <c r="L27" i="4"/>
  <c r="M27" i="4" s="1"/>
  <c r="L28" i="4"/>
  <c r="M28" i="4"/>
  <c r="M29" i="4"/>
  <c r="L30" i="4"/>
  <c r="M30" i="4"/>
  <c r="L31" i="4"/>
  <c r="M31" i="4" s="1"/>
  <c r="L32" i="4"/>
  <c r="M32" i="4" s="1"/>
  <c r="M33" i="4"/>
  <c r="L34" i="4"/>
  <c r="M34" i="4"/>
  <c r="L35" i="4"/>
  <c r="M35" i="4"/>
  <c r="M36" i="4"/>
  <c r="M37" i="4"/>
  <c r="L38" i="4"/>
  <c r="M38" i="4"/>
  <c r="L39" i="4"/>
  <c r="M39" i="4" s="1"/>
  <c r="M40" i="4"/>
  <c r="M41" i="4"/>
  <c r="L42" i="4"/>
  <c r="M42" i="4"/>
  <c r="L43" i="4"/>
  <c r="M43" i="4" s="1"/>
  <c r="M44" i="4"/>
  <c r="M45" i="4"/>
  <c r="L46" i="4"/>
  <c r="M46" i="4"/>
  <c r="L47" i="4"/>
  <c r="M47" i="4"/>
  <c r="M48" i="4"/>
  <c r="M49" i="4"/>
  <c r="L50" i="4"/>
  <c r="M50" i="4"/>
  <c r="L51" i="4"/>
  <c r="M51" i="4"/>
  <c r="M52" i="4"/>
  <c r="M53" i="4"/>
  <c r="L54" i="4"/>
  <c r="M54" i="4" s="1"/>
  <c r="L55" i="4"/>
  <c r="M55" i="4" s="1"/>
  <c r="M56" i="4"/>
  <c r="M57" i="4"/>
  <c r="L58" i="4"/>
  <c r="M58" i="4"/>
  <c r="L59" i="4"/>
  <c r="M59" i="4"/>
  <c r="M60" i="4"/>
  <c r="M61" i="4"/>
  <c r="L62" i="4"/>
  <c r="M62" i="4"/>
  <c r="L63" i="4"/>
  <c r="M63" i="4"/>
  <c r="M64" i="4"/>
  <c r="M65" i="4"/>
  <c r="L66" i="4"/>
  <c r="M66" i="4"/>
  <c r="L67" i="4"/>
  <c r="M67" i="4"/>
  <c r="M68" i="4"/>
  <c r="M69" i="4"/>
  <c r="L70" i="4"/>
  <c r="M70" i="4"/>
  <c r="L71" i="4"/>
  <c r="M71" i="4" s="1"/>
  <c r="M72" i="4"/>
  <c r="M73" i="4"/>
  <c r="L74" i="4"/>
  <c r="M74" i="4" s="1"/>
  <c r="L75" i="4"/>
  <c r="M75" i="4" s="1"/>
  <c r="M76" i="4"/>
  <c r="M77" i="4"/>
  <c r="L78" i="4"/>
  <c r="M78" i="4" s="1"/>
  <c r="L79" i="4"/>
  <c r="M79" i="4" s="1"/>
  <c r="M80" i="4"/>
  <c r="M81" i="4"/>
  <c r="L82" i="4"/>
  <c r="M82" i="4" s="1"/>
  <c r="L83" i="4"/>
  <c r="M83" i="4" s="1"/>
  <c r="M84" i="4"/>
  <c r="M85" i="4"/>
  <c r="L86" i="4"/>
  <c r="M86" i="4"/>
  <c r="L87" i="4"/>
  <c r="M87" i="4" s="1"/>
  <c r="M88" i="4"/>
  <c r="M89" i="4"/>
  <c r="L90" i="4"/>
  <c r="M90" i="4" s="1"/>
  <c r="L91" i="4"/>
  <c r="M91" i="4" s="1"/>
  <c r="M92" i="4"/>
  <c r="M93" i="4"/>
  <c r="L94" i="4"/>
  <c r="M94" i="4"/>
  <c r="L95" i="4"/>
  <c r="M95" i="4" s="1"/>
  <c r="M96" i="4"/>
  <c r="M97" i="4"/>
  <c r="L98" i="4"/>
  <c r="M98" i="4" s="1"/>
  <c r="L99" i="4"/>
  <c r="M99" i="4"/>
  <c r="M100" i="4"/>
  <c r="M101" i="4"/>
  <c r="L102" i="4"/>
  <c r="M102" i="4" s="1"/>
  <c r="L103" i="4"/>
  <c r="M103" i="4" s="1"/>
  <c r="M104" i="4"/>
  <c r="M105" i="4"/>
  <c r="L106" i="4"/>
  <c r="M106" i="4" s="1"/>
  <c r="L107" i="4"/>
  <c r="M107" i="4"/>
  <c r="M108" i="4"/>
  <c r="M109" i="4"/>
  <c r="L110" i="4"/>
  <c r="M110" i="4" s="1"/>
  <c r="L111" i="4"/>
  <c r="M111" i="4"/>
  <c r="M112" i="4"/>
  <c r="M113" i="4"/>
  <c r="L114" i="4"/>
  <c r="M114" i="4" s="1"/>
  <c r="L115" i="4"/>
  <c r="M115" i="4" s="1"/>
  <c r="M116" i="4"/>
  <c r="M117" i="4"/>
  <c r="L118" i="4"/>
  <c r="M118" i="4" s="1"/>
  <c r="L119" i="4"/>
  <c r="M119" i="4" s="1"/>
  <c r="M120" i="4"/>
  <c r="M121" i="4"/>
  <c r="L122" i="4"/>
  <c r="M122" i="4"/>
  <c r="L123" i="4"/>
  <c r="M123" i="4"/>
  <c r="M124" i="4"/>
  <c r="M125" i="4"/>
  <c r="L126" i="4"/>
  <c r="M126" i="4" s="1"/>
  <c r="L127" i="4"/>
  <c r="M127" i="4"/>
  <c r="M128" i="4"/>
  <c r="M129" i="4"/>
  <c r="L130" i="4"/>
  <c r="M130" i="4" s="1"/>
  <c r="L131" i="4"/>
  <c r="M131" i="4" s="1"/>
  <c r="M133" i="4"/>
  <c r="L134" i="4"/>
  <c r="M134" i="4"/>
  <c r="L135" i="4"/>
  <c r="M135" i="4" s="1"/>
  <c r="M136" i="4"/>
  <c r="M137" i="4"/>
  <c r="L138" i="4"/>
  <c r="M138" i="4" s="1"/>
  <c r="L139" i="4"/>
  <c r="M139" i="4"/>
  <c r="M140" i="4"/>
  <c r="M141" i="4"/>
  <c r="L142" i="4"/>
  <c r="M142" i="4" s="1"/>
  <c r="L143" i="4"/>
  <c r="M143" i="4" s="1"/>
  <c r="M144" i="4"/>
  <c r="M145" i="4"/>
  <c r="L146" i="4"/>
  <c r="M146" i="4" s="1"/>
  <c r="L147" i="4"/>
  <c r="M147" i="4"/>
  <c r="M148" i="4"/>
  <c r="L150" i="4"/>
  <c r="M150" i="4"/>
  <c r="L151" i="4"/>
  <c r="M151" i="4" s="1"/>
  <c r="M152" i="4"/>
  <c r="M153" i="4"/>
  <c r="L154" i="4"/>
  <c r="M154" i="4"/>
  <c r="M155" i="4"/>
  <c r="M156" i="4"/>
  <c r="M157" i="4"/>
  <c r="L158" i="4"/>
  <c r="M158" i="4"/>
  <c r="L159" i="4"/>
  <c r="M159" i="4"/>
  <c r="M161" i="4"/>
  <c r="L162" i="4"/>
  <c r="M162" i="4" s="1"/>
  <c r="L163" i="4"/>
  <c r="M163" i="4" s="1"/>
  <c r="M164" i="4"/>
  <c r="M165" i="4"/>
  <c r="M166" i="4"/>
  <c r="L167" i="4"/>
  <c r="M167" i="4" s="1"/>
  <c r="M168" i="4"/>
  <c r="M169" i="4"/>
  <c r="L170" i="4"/>
  <c r="M170" i="4" s="1"/>
  <c r="L171" i="4"/>
  <c r="M171" i="4" s="1"/>
  <c r="M172" i="4"/>
  <c r="M173" i="4"/>
  <c r="L174" i="4"/>
  <c r="M174" i="4" s="1"/>
  <c r="L175" i="4"/>
  <c r="M175" i="4"/>
  <c r="M177" i="4"/>
  <c r="M178" i="4"/>
  <c r="L179" i="4"/>
  <c r="M179" i="4"/>
  <c r="M180" i="4"/>
  <c r="M181" i="4"/>
  <c r="M182" i="4"/>
  <c r="L183" i="4"/>
  <c r="M183" i="4" s="1"/>
  <c r="M185" i="4"/>
  <c r="L186" i="4"/>
  <c r="M186" i="4" s="1"/>
  <c r="M187" i="4"/>
  <c r="M188" i="4"/>
  <c r="M189" i="4"/>
  <c r="L190" i="4"/>
  <c r="M190" i="4" s="1"/>
  <c r="L191" i="4"/>
  <c r="M191" i="4" s="1"/>
  <c r="M193" i="4"/>
  <c r="L194" i="4"/>
  <c r="M194" i="4"/>
  <c r="L195" i="4"/>
  <c r="M195" i="4" s="1"/>
  <c r="M197" i="4"/>
  <c r="L199" i="4"/>
  <c r="M199" i="4" s="1"/>
  <c r="M200" i="4"/>
  <c r="M201" i="4"/>
  <c r="L202" i="4"/>
  <c r="M202" i="4"/>
  <c r="M203" i="4"/>
  <c r="M204" i="4"/>
  <c r="M205" i="4"/>
  <c r="L206" i="4"/>
  <c r="M206" i="4"/>
  <c r="L207" i="4"/>
  <c r="M207" i="4"/>
  <c r="M209" i="4"/>
  <c r="L210" i="4"/>
  <c r="M210" i="4" s="1"/>
  <c r="L211" i="4"/>
  <c r="M211" i="4"/>
  <c r="M212" i="4"/>
  <c r="M213" i="4"/>
  <c r="M214" i="4"/>
  <c r="L215" i="4"/>
  <c r="M215" i="4" s="1"/>
  <c r="M217" i="4"/>
  <c r="L218" i="4"/>
  <c r="M218" i="4" s="1"/>
  <c r="M219" i="4"/>
  <c r="M220" i="4"/>
  <c r="M221" i="4"/>
  <c r="M222" i="4"/>
  <c r="L223" i="4"/>
  <c r="M223" i="4"/>
  <c r="M225" i="4"/>
  <c r="L226" i="4"/>
  <c r="M226" i="4"/>
  <c r="M227" i="4"/>
  <c r="M229" i="4"/>
  <c r="M230" i="4"/>
  <c r="L231" i="4"/>
  <c r="M231" i="4" s="1"/>
  <c r="M233" i="4"/>
  <c r="M234" i="4"/>
  <c r="M235" i="4"/>
  <c r="M236" i="4"/>
  <c r="M237" i="4"/>
  <c r="M238" i="4"/>
  <c r="M243" i="4"/>
  <c r="M245" i="4"/>
  <c r="L247" i="4"/>
  <c r="M247" i="4" s="1"/>
  <c r="M251" i="4"/>
  <c r="M252" i="4"/>
  <c r="M253" i="4"/>
  <c r="M255" i="4"/>
  <c r="M259" i="4"/>
  <c r="M262" i="4"/>
  <c r="M268" i="4"/>
  <c r="M273" i="4"/>
  <c r="M278" i="4"/>
  <c r="M281" i="4"/>
  <c r="M285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K207" i="1"/>
  <c r="K207" i="4"/>
  <c r="I9" i="6"/>
  <c r="K2" i="9"/>
  <c r="K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I10" i="6"/>
  <c r="K3" i="1"/>
  <c r="K3" i="4" s="1"/>
  <c r="K4" i="1"/>
  <c r="K4" i="4" s="1"/>
  <c r="K5" i="1"/>
  <c r="K5" i="4" s="1"/>
  <c r="K6" i="1"/>
  <c r="K6" i="4"/>
  <c r="K7" i="1"/>
  <c r="K7" i="4" s="1"/>
  <c r="K8" i="1"/>
  <c r="K8" i="4" s="1"/>
  <c r="K9" i="1"/>
  <c r="K9" i="4" s="1"/>
  <c r="K10" i="1"/>
  <c r="K10" i="4" s="1"/>
  <c r="K11" i="1"/>
  <c r="K11" i="4" s="1"/>
  <c r="K12" i="1"/>
  <c r="K12" i="4" s="1"/>
  <c r="K13" i="1"/>
  <c r="K13" i="4" s="1"/>
  <c r="K14" i="1"/>
  <c r="K14" i="4" s="1"/>
  <c r="K15" i="1"/>
  <c r="K15" i="4" s="1"/>
  <c r="K16" i="1"/>
  <c r="K16" i="4" s="1"/>
  <c r="K17" i="1"/>
  <c r="K17" i="4" s="1"/>
  <c r="K18" i="1"/>
  <c r="K18" i="4"/>
  <c r="K19" i="1"/>
  <c r="K19" i="4" s="1"/>
  <c r="K20" i="1"/>
  <c r="K20" i="4" s="1"/>
  <c r="K21" i="1"/>
  <c r="K21" i="4" s="1"/>
  <c r="K22" i="1"/>
  <c r="K22" i="4" s="1"/>
  <c r="K23" i="1"/>
  <c r="K23" i="4" s="1"/>
  <c r="K24" i="1"/>
  <c r="K24" i="4" s="1"/>
  <c r="K25" i="1"/>
  <c r="K25" i="4"/>
  <c r="K26" i="1"/>
  <c r="K26" i="4" s="1"/>
  <c r="K27" i="1"/>
  <c r="K27" i="4" s="1"/>
  <c r="K28" i="1"/>
  <c r="K28" i="4" s="1"/>
  <c r="K29" i="1"/>
  <c r="K29" i="4" s="1"/>
  <c r="K30" i="1"/>
  <c r="K30" i="4"/>
  <c r="K31" i="1"/>
  <c r="K31" i="4"/>
  <c r="K32" i="1"/>
  <c r="K32" i="4" s="1"/>
  <c r="K33" i="1"/>
  <c r="K33" i="4" s="1"/>
  <c r="K34" i="1"/>
  <c r="K34" i="4" s="1"/>
  <c r="K35" i="1"/>
  <c r="K35" i="4" s="1"/>
  <c r="K36" i="1"/>
  <c r="K36" i="4" s="1"/>
  <c r="K37" i="1"/>
  <c r="K37" i="4" s="1"/>
  <c r="K38" i="1"/>
  <c r="K38" i="4" s="1"/>
  <c r="K39" i="1"/>
  <c r="K39" i="4" s="1"/>
  <c r="K40" i="1"/>
  <c r="K40" i="4" s="1"/>
  <c r="K41" i="1"/>
  <c r="K41" i="4" s="1"/>
  <c r="K42" i="1"/>
  <c r="K42" i="4"/>
  <c r="K43" i="1"/>
  <c r="K43" i="4" s="1"/>
  <c r="K44" i="1"/>
  <c r="K44" i="4" s="1"/>
  <c r="K45" i="1"/>
  <c r="K45" i="4" s="1"/>
  <c r="K46" i="1"/>
  <c r="K46" i="4" s="1"/>
  <c r="K47" i="1"/>
  <c r="K47" i="4" s="1"/>
  <c r="K48" i="1"/>
  <c r="K48" i="4" s="1"/>
  <c r="K49" i="1"/>
  <c r="K49" i="4" s="1"/>
  <c r="K50" i="1"/>
  <c r="K50" i="4"/>
  <c r="K51" i="1"/>
  <c r="K51" i="4" s="1"/>
  <c r="K52" i="1"/>
  <c r="K52" i="4" s="1"/>
  <c r="K53" i="1"/>
  <c r="K53" i="4" s="1"/>
  <c r="K54" i="1"/>
  <c r="K54" i="4"/>
  <c r="K55" i="1"/>
  <c r="K55" i="4" s="1"/>
  <c r="K56" i="1"/>
  <c r="K56" i="4" s="1"/>
  <c r="K57" i="1"/>
  <c r="K57" i="4" s="1"/>
  <c r="K58" i="1"/>
  <c r="K58" i="4" s="1"/>
  <c r="K59" i="1"/>
  <c r="K59" i="4"/>
  <c r="K60" i="1"/>
  <c r="K60" i="4" s="1"/>
  <c r="K61" i="1"/>
  <c r="K61" i="4"/>
  <c r="K62" i="1"/>
  <c r="K62" i="4" s="1"/>
  <c r="K63" i="1"/>
  <c r="K63" i="4"/>
  <c r="K64" i="1"/>
  <c r="K64" i="4"/>
  <c r="K65" i="1"/>
  <c r="K65" i="4" s="1"/>
  <c r="K66" i="1"/>
  <c r="K66" i="4" s="1"/>
  <c r="K67" i="1"/>
  <c r="K67" i="4" s="1"/>
  <c r="K68" i="1"/>
  <c r="K68" i="4"/>
  <c r="K69" i="1"/>
  <c r="K69" i="4" s="1"/>
  <c r="K70" i="1"/>
  <c r="K70" i="4" s="1"/>
  <c r="K71" i="1"/>
  <c r="K71" i="4" s="1"/>
  <c r="K72" i="1"/>
  <c r="K72" i="4"/>
  <c r="K73" i="1"/>
  <c r="K73" i="4" s="1"/>
  <c r="K74" i="1"/>
  <c r="K74" i="4" s="1"/>
  <c r="K75" i="1"/>
  <c r="K75" i="4" s="1"/>
  <c r="K76" i="1"/>
  <c r="K76" i="4" s="1"/>
  <c r="K77" i="1"/>
  <c r="K77" i="4"/>
  <c r="K78" i="1"/>
  <c r="K78" i="4" s="1"/>
  <c r="K79" i="1"/>
  <c r="K79" i="4" s="1"/>
  <c r="K80" i="1"/>
  <c r="K80" i="4" s="1"/>
  <c r="K81" i="1"/>
  <c r="K81" i="4" s="1"/>
  <c r="K82" i="1"/>
  <c r="K82" i="4" s="1"/>
  <c r="K83" i="1"/>
  <c r="K83" i="4" s="1"/>
  <c r="K84" i="1"/>
  <c r="K84" i="4"/>
  <c r="K85" i="1"/>
  <c r="K85" i="4" s="1"/>
  <c r="K86" i="1"/>
  <c r="K86" i="4" s="1"/>
  <c r="K87" i="1"/>
  <c r="K87" i="4" s="1"/>
  <c r="K88" i="1"/>
  <c r="K88" i="4" s="1"/>
  <c r="K89" i="1"/>
  <c r="K89" i="4" s="1"/>
  <c r="K90" i="1"/>
  <c r="K90" i="4" s="1"/>
  <c r="K91" i="1"/>
  <c r="K91" i="4" s="1"/>
  <c r="K92" i="1"/>
  <c r="K92" i="4" s="1"/>
  <c r="K93" i="1"/>
  <c r="K93" i="4" s="1"/>
  <c r="K94" i="1"/>
  <c r="K94" i="4" s="1"/>
  <c r="K95" i="1"/>
  <c r="K95" i="4"/>
  <c r="K96" i="1"/>
  <c r="K96" i="4" s="1"/>
  <c r="K97" i="1"/>
  <c r="K97" i="4" s="1"/>
  <c r="K98" i="1"/>
  <c r="K98" i="4" s="1"/>
  <c r="K99" i="1"/>
  <c r="K99" i="4" s="1"/>
  <c r="K100" i="1"/>
  <c r="K100" i="4" s="1"/>
  <c r="K101" i="1"/>
  <c r="K101" i="4" s="1"/>
  <c r="K102" i="1"/>
  <c r="K102" i="4" s="1"/>
  <c r="K103" i="1"/>
  <c r="K103" i="4" s="1"/>
  <c r="K104" i="1"/>
  <c r="K104" i="4"/>
  <c r="K105" i="1"/>
  <c r="K105" i="4"/>
  <c r="K106" i="1"/>
  <c r="K106" i="4" s="1"/>
  <c r="K107" i="1"/>
  <c r="K107" i="4"/>
  <c r="K108" i="1"/>
  <c r="K108" i="4" s="1"/>
  <c r="K109" i="1"/>
  <c r="K109" i="4"/>
  <c r="K110" i="1"/>
  <c r="K110" i="4" s="1"/>
  <c r="K111" i="1"/>
  <c r="K111" i="4" s="1"/>
  <c r="K112" i="1"/>
  <c r="K112" i="4" s="1"/>
  <c r="K113" i="1"/>
  <c r="K113" i="4"/>
  <c r="K114" i="1"/>
  <c r="K114" i="4" s="1"/>
  <c r="K115" i="1"/>
  <c r="K115" i="4" s="1"/>
  <c r="K116" i="1"/>
  <c r="K116" i="4" s="1"/>
  <c r="K117" i="1"/>
  <c r="K117" i="4" s="1"/>
  <c r="K118" i="1"/>
  <c r="K118" i="4" s="1"/>
  <c r="K119" i="1"/>
  <c r="K119" i="4"/>
  <c r="K120" i="1"/>
  <c r="K120" i="4" s="1"/>
  <c r="K121" i="1"/>
  <c r="K121" i="4" s="1"/>
  <c r="K122" i="1"/>
  <c r="K122" i="4" s="1"/>
  <c r="K123" i="1"/>
  <c r="K123" i="4"/>
  <c r="K124" i="1"/>
  <c r="K124" i="4" s="1"/>
  <c r="K125" i="1"/>
  <c r="K125" i="4"/>
  <c r="K126" i="1"/>
  <c r="K126" i="4" s="1"/>
  <c r="K127" i="1"/>
  <c r="K127" i="4"/>
  <c r="K128" i="1"/>
  <c r="K128" i="4"/>
  <c r="K129" i="1"/>
  <c r="K129" i="4" s="1"/>
  <c r="K130" i="1"/>
  <c r="K130" i="4" s="1"/>
  <c r="K131" i="1"/>
  <c r="K131" i="4" s="1"/>
  <c r="K132" i="1"/>
  <c r="K132" i="4"/>
  <c r="K133" i="1"/>
  <c r="K133" i="4" s="1"/>
  <c r="K134" i="1"/>
  <c r="K134" i="4" s="1"/>
  <c r="K135" i="1"/>
  <c r="K135" i="4" s="1"/>
  <c r="K136" i="1"/>
  <c r="K136" i="4"/>
  <c r="K137" i="1"/>
  <c r="K137" i="4" s="1"/>
  <c r="K138" i="1"/>
  <c r="K138" i="4" s="1"/>
  <c r="K139" i="1"/>
  <c r="K139" i="4" s="1"/>
  <c r="K140" i="1"/>
  <c r="K140" i="4" s="1"/>
  <c r="K141" i="1"/>
  <c r="K141" i="4"/>
  <c r="K142" i="1"/>
  <c r="K142" i="4" s="1"/>
  <c r="K143" i="1"/>
  <c r="K143" i="4" s="1"/>
  <c r="K144" i="1"/>
  <c r="K144" i="4" s="1"/>
  <c r="K145" i="1"/>
  <c r="K145" i="4" s="1"/>
  <c r="K146" i="1"/>
  <c r="K146" i="4" s="1"/>
  <c r="K147" i="1"/>
  <c r="K147" i="4" s="1"/>
  <c r="K148" i="1"/>
  <c r="K148" i="4"/>
  <c r="K149" i="1"/>
  <c r="K149" i="4" s="1"/>
  <c r="K150" i="1"/>
  <c r="K150" i="4" s="1"/>
  <c r="K151" i="1"/>
  <c r="K151" i="4" s="1"/>
  <c r="K152" i="1"/>
  <c r="K152" i="4" s="1"/>
  <c r="K153" i="1"/>
  <c r="K153" i="4" s="1"/>
  <c r="K154" i="1"/>
  <c r="K154" i="4" s="1"/>
  <c r="K155" i="1"/>
  <c r="K155" i="4" s="1"/>
  <c r="K156" i="1"/>
  <c r="K156" i="4" s="1"/>
  <c r="K157" i="1"/>
  <c r="K157" i="4" s="1"/>
  <c r="K158" i="1"/>
  <c r="K158" i="4" s="1"/>
  <c r="K159" i="1"/>
  <c r="K159" i="4"/>
  <c r="K160" i="1"/>
  <c r="K160" i="4" s="1"/>
  <c r="K161" i="1"/>
  <c r="K161" i="4" s="1"/>
  <c r="K162" i="1"/>
  <c r="K162" i="4" s="1"/>
  <c r="K163" i="1"/>
  <c r="K163" i="4" s="1"/>
  <c r="K164" i="1"/>
  <c r="K164" i="4" s="1"/>
  <c r="K165" i="1"/>
  <c r="K165" i="4" s="1"/>
  <c r="K166" i="1"/>
  <c r="K166" i="4" s="1"/>
  <c r="K167" i="1"/>
  <c r="K167" i="4" s="1"/>
  <c r="K168" i="1"/>
  <c r="K168" i="4"/>
  <c r="K169" i="1"/>
  <c r="K169" i="4"/>
  <c r="K170" i="1"/>
  <c r="K170" i="4" s="1"/>
  <c r="K171" i="1"/>
  <c r="K171" i="4"/>
  <c r="K172" i="1"/>
  <c r="K172" i="4" s="1"/>
  <c r="K173" i="1"/>
  <c r="K173" i="4"/>
  <c r="K174" i="1"/>
  <c r="K174" i="4" s="1"/>
  <c r="K175" i="1"/>
  <c r="K175" i="4" s="1"/>
  <c r="K176" i="1"/>
  <c r="K176" i="4" s="1"/>
  <c r="K177" i="1"/>
  <c r="K177" i="4"/>
  <c r="K178" i="1"/>
  <c r="K178" i="4" s="1"/>
  <c r="K179" i="1"/>
  <c r="K179" i="4" s="1"/>
  <c r="K180" i="1"/>
  <c r="K180" i="4" s="1"/>
  <c r="K181" i="1"/>
  <c r="K181" i="4" s="1"/>
  <c r="K182" i="1"/>
  <c r="K182" i="4" s="1"/>
  <c r="K183" i="1"/>
  <c r="K183" i="4"/>
  <c r="K184" i="1"/>
  <c r="K184" i="4" s="1"/>
  <c r="K185" i="1"/>
  <c r="K185" i="4" s="1"/>
  <c r="K186" i="1"/>
  <c r="K186" i="4" s="1"/>
  <c r="K187" i="1"/>
  <c r="K187" i="4"/>
  <c r="K188" i="1"/>
  <c r="K188" i="4" s="1"/>
  <c r="K189" i="1"/>
  <c r="K189" i="4"/>
  <c r="K190" i="1"/>
  <c r="K190" i="4" s="1"/>
  <c r="K191" i="1"/>
  <c r="K191" i="4"/>
  <c r="K192" i="1"/>
  <c r="K192" i="4"/>
  <c r="K193" i="1"/>
  <c r="K193" i="4" s="1"/>
  <c r="K194" i="1"/>
  <c r="K194" i="4" s="1"/>
  <c r="K195" i="1"/>
  <c r="K195" i="4" s="1"/>
  <c r="K196" i="1"/>
  <c r="K196" i="4"/>
  <c r="K197" i="1"/>
  <c r="K197" i="4" s="1"/>
  <c r="K198" i="1"/>
  <c r="K198" i="4" s="1"/>
  <c r="K199" i="1"/>
  <c r="K199" i="4" s="1"/>
  <c r="K200" i="1"/>
  <c r="K200" i="4"/>
  <c r="K201" i="1"/>
  <c r="K201" i="4" s="1"/>
  <c r="K202" i="1"/>
  <c r="K202" i="4" s="1"/>
  <c r="K203" i="1"/>
  <c r="K203" i="4" s="1"/>
  <c r="K204" i="1"/>
  <c r="K204" i="4" s="1"/>
  <c r="K205" i="1"/>
  <c r="K205" i="4"/>
  <c r="K206" i="1"/>
  <c r="K206" i="4" s="1"/>
  <c r="K208" i="1"/>
  <c r="K208" i="4" s="1"/>
  <c r="K209" i="1"/>
  <c r="K209" i="4" s="1"/>
  <c r="K210" i="1"/>
  <c r="K210" i="4" s="1"/>
  <c r="K211" i="1"/>
  <c r="K211" i="4" s="1"/>
  <c r="K212" i="1"/>
  <c r="K212" i="4" s="1"/>
  <c r="K213" i="1"/>
  <c r="K213" i="4"/>
  <c r="K214" i="1"/>
  <c r="K214" i="4" s="1"/>
  <c r="K215" i="1"/>
  <c r="K215" i="4" s="1"/>
  <c r="K216" i="1"/>
  <c r="K216" i="4" s="1"/>
  <c r="K217" i="1"/>
  <c r="K217" i="4" s="1"/>
  <c r="K218" i="1"/>
  <c r="K218" i="4" s="1"/>
  <c r="K219" i="1"/>
  <c r="K219" i="4" s="1"/>
  <c r="K220" i="1"/>
  <c r="K220" i="4" s="1"/>
  <c r="K221" i="1"/>
  <c r="K221" i="4" s="1"/>
  <c r="K222" i="1"/>
  <c r="K222" i="4" s="1"/>
  <c r="K223" i="1"/>
  <c r="K223" i="4" s="1"/>
  <c r="K224" i="1"/>
  <c r="K224" i="4"/>
  <c r="K225" i="1"/>
  <c r="K225" i="4" s="1"/>
  <c r="K226" i="1"/>
  <c r="K226" i="4" s="1"/>
  <c r="K227" i="1"/>
  <c r="K227" i="4" s="1"/>
  <c r="K228" i="1"/>
  <c r="K228" i="4" s="1"/>
  <c r="K229" i="1"/>
  <c r="K229" i="4" s="1"/>
  <c r="K230" i="1"/>
  <c r="K230" i="4" s="1"/>
  <c r="K231" i="1"/>
  <c r="K231" i="4" s="1"/>
  <c r="K232" i="1"/>
  <c r="K232" i="4" s="1"/>
  <c r="K233" i="1"/>
  <c r="K233" i="4"/>
  <c r="K234" i="1"/>
  <c r="K234" i="4"/>
  <c r="K235" i="1"/>
  <c r="K235" i="4" s="1"/>
  <c r="K236" i="1"/>
  <c r="K236" i="4"/>
  <c r="K237" i="1"/>
  <c r="K237" i="4" s="1"/>
  <c r="K238" i="1"/>
  <c r="K238" i="4" s="1"/>
  <c r="K239" i="1"/>
  <c r="K239" i="4" s="1"/>
  <c r="K240" i="1"/>
  <c r="K240" i="4" s="1"/>
  <c r="K241" i="1"/>
  <c r="K241" i="4" s="1"/>
  <c r="K242" i="1"/>
  <c r="K242" i="4"/>
  <c r="K243" i="1"/>
  <c r="K243" i="4" s="1"/>
  <c r="K244" i="1"/>
  <c r="K244" i="4" s="1"/>
  <c r="K245" i="1"/>
  <c r="K245" i="4" s="1"/>
  <c r="K246" i="1"/>
  <c r="K246" i="4" s="1"/>
  <c r="K247" i="1"/>
  <c r="K247" i="4" s="1"/>
  <c r="K248" i="1"/>
  <c r="K248" i="4"/>
  <c r="K249" i="1"/>
  <c r="K249" i="4" s="1"/>
  <c r="K250" i="1"/>
  <c r="K250" i="4" s="1"/>
  <c r="K251" i="1"/>
  <c r="K251" i="4" s="1"/>
  <c r="K252" i="1"/>
  <c r="K252" i="4"/>
  <c r="K253" i="1"/>
  <c r="K253" i="4" s="1"/>
  <c r="K254" i="1"/>
  <c r="K254" i="4"/>
  <c r="K255" i="1"/>
  <c r="K255" i="4" s="1"/>
  <c r="K256" i="1"/>
  <c r="K256" i="4" s="1"/>
  <c r="K257" i="1"/>
  <c r="K257" i="4"/>
  <c r="K258" i="1"/>
  <c r="K258" i="4" s="1"/>
  <c r="K259" i="1"/>
  <c r="K259" i="4" s="1"/>
  <c r="K260" i="1"/>
  <c r="K260" i="4" s="1"/>
  <c r="K261" i="1"/>
  <c r="K261" i="4"/>
  <c r="K262" i="1"/>
  <c r="K262" i="4" s="1"/>
  <c r="K263" i="1"/>
  <c r="K263" i="4" s="1"/>
  <c r="K264" i="1"/>
  <c r="K264" i="4" s="1"/>
  <c r="K265" i="1"/>
  <c r="K265" i="4"/>
  <c r="K266" i="1"/>
  <c r="K266" i="4" s="1"/>
  <c r="K267" i="1"/>
  <c r="K267" i="4" s="1"/>
  <c r="K268" i="1"/>
  <c r="K268" i="4" s="1"/>
  <c r="K269" i="1"/>
  <c r="K269" i="4" s="1"/>
  <c r="K270" i="1"/>
  <c r="K270" i="4"/>
  <c r="K271" i="1"/>
  <c r="K271" i="4" s="1"/>
  <c r="K272" i="1"/>
  <c r="K272" i="4" s="1"/>
  <c r="K273" i="1"/>
  <c r="K273" i="4" s="1"/>
  <c r="K274" i="1"/>
  <c r="K274" i="4" s="1"/>
  <c r="K275" i="1"/>
  <c r="K275" i="4" s="1"/>
  <c r="K276" i="1"/>
  <c r="K276" i="4" s="1"/>
  <c r="K277" i="1"/>
  <c r="K277" i="4"/>
  <c r="K278" i="1"/>
  <c r="K278" i="4" s="1"/>
  <c r="K279" i="1"/>
  <c r="K279" i="4" s="1"/>
  <c r="K280" i="1"/>
  <c r="K280" i="4" s="1"/>
  <c r="K281" i="1"/>
  <c r="K281" i="4" s="1"/>
  <c r="K282" i="1"/>
  <c r="K282" i="4" s="1"/>
  <c r="K283" i="1"/>
  <c r="K283" i="4"/>
  <c r="K284" i="1"/>
  <c r="K284" i="4"/>
  <c r="K285" i="1"/>
  <c r="K285" i="4" s="1"/>
  <c r="K286" i="1"/>
  <c r="K286" i="4" s="1"/>
  <c r="K2" i="1"/>
  <c r="K2" i="4" s="1"/>
  <c r="B21" i="6"/>
  <c r="C6" i="8"/>
  <c r="C8" i="8" s="1"/>
  <c r="B7" i="8"/>
  <c r="B9" i="8"/>
  <c r="B11" i="8"/>
  <c r="B13" i="8"/>
  <c r="O2" i="4"/>
  <c r="N2" i="4"/>
  <c r="P2" i="4"/>
  <c r="Q2" i="4"/>
  <c r="R2" i="4"/>
  <c r="P3" i="4"/>
  <c r="N3" i="4"/>
  <c r="O3" i="4"/>
  <c r="R3" i="4"/>
  <c r="P4" i="4"/>
  <c r="R4" i="4"/>
  <c r="O4" i="4"/>
  <c r="N5" i="4"/>
  <c r="P5" i="4"/>
  <c r="Q5" i="4"/>
  <c r="O6" i="4"/>
  <c r="N6" i="4"/>
  <c r="P6" i="4"/>
  <c r="Q6" i="4"/>
  <c r="R6" i="4"/>
  <c r="N7" i="4"/>
  <c r="P7" i="4"/>
  <c r="O7" i="4"/>
  <c r="R7" i="4"/>
  <c r="P8" i="4"/>
  <c r="R8" i="4"/>
  <c r="N9" i="4"/>
  <c r="P9" i="4"/>
  <c r="Q9" i="4"/>
  <c r="P10" i="4"/>
  <c r="N10" i="4"/>
  <c r="O10" i="4"/>
  <c r="Q10" i="4"/>
  <c r="R10" i="4"/>
  <c r="O11" i="4"/>
  <c r="P11" i="4"/>
  <c r="N11" i="4"/>
  <c r="R11" i="4"/>
  <c r="R12" i="4"/>
  <c r="O12" i="4"/>
  <c r="P12" i="4"/>
  <c r="O13" i="4"/>
  <c r="N13" i="4"/>
  <c r="P13" i="4"/>
  <c r="Q13" i="4"/>
  <c r="R13" i="4"/>
  <c r="P14" i="4"/>
  <c r="N14" i="4"/>
  <c r="O14" i="4"/>
  <c r="Q14" i="4"/>
  <c r="R14" i="4"/>
  <c r="N15" i="4"/>
  <c r="O15" i="4"/>
  <c r="P15" i="4"/>
  <c r="R15" i="4"/>
  <c r="N16" i="4"/>
  <c r="R16" i="4"/>
  <c r="P16" i="4"/>
  <c r="O17" i="4"/>
  <c r="N17" i="4"/>
  <c r="P17" i="4"/>
  <c r="Q17" i="4"/>
  <c r="R17" i="4"/>
  <c r="P18" i="4"/>
  <c r="N18" i="4"/>
  <c r="Q18" i="4"/>
  <c r="R18" i="4"/>
  <c r="Q19" i="4"/>
  <c r="O19" i="4"/>
  <c r="P19" i="4"/>
  <c r="R19" i="4"/>
  <c r="N20" i="4"/>
  <c r="R20" i="4"/>
  <c r="P20" i="4"/>
  <c r="O21" i="4"/>
  <c r="N21" i="4"/>
  <c r="P21" i="4"/>
  <c r="Q21" i="4"/>
  <c r="R21" i="4"/>
  <c r="P22" i="4"/>
  <c r="N22" i="4"/>
  <c r="Q22" i="4"/>
  <c r="R22" i="4"/>
  <c r="Q23" i="4"/>
  <c r="O23" i="4"/>
  <c r="P23" i="4"/>
  <c r="R23" i="4"/>
  <c r="N24" i="4"/>
  <c r="R24" i="4"/>
  <c r="P24" i="4"/>
  <c r="O25" i="4"/>
  <c r="N25" i="4"/>
  <c r="P25" i="4"/>
  <c r="Q25" i="4"/>
  <c r="R25" i="4"/>
  <c r="P26" i="4"/>
  <c r="N26" i="4"/>
  <c r="Q26" i="4"/>
  <c r="R26" i="4"/>
  <c r="Q27" i="4"/>
  <c r="O27" i="4"/>
  <c r="P27" i="4"/>
  <c r="R27" i="4"/>
  <c r="P28" i="4"/>
  <c r="R28" i="4"/>
  <c r="O29" i="4"/>
  <c r="N29" i="4"/>
  <c r="P29" i="4"/>
  <c r="Q29" i="4"/>
  <c r="R29" i="4"/>
  <c r="P30" i="4"/>
  <c r="N30" i="4"/>
  <c r="Q30" i="4"/>
  <c r="R30" i="4"/>
  <c r="N31" i="4"/>
  <c r="O31" i="4"/>
  <c r="P31" i="4"/>
  <c r="R31" i="4"/>
  <c r="R32" i="4"/>
  <c r="P32" i="4"/>
  <c r="O33" i="4"/>
  <c r="N33" i="4"/>
  <c r="P33" i="4"/>
  <c r="Q33" i="4"/>
  <c r="R33" i="4"/>
  <c r="P34" i="4"/>
  <c r="N34" i="4"/>
  <c r="Q34" i="4"/>
  <c r="R34" i="4"/>
  <c r="N35" i="4"/>
  <c r="O35" i="4"/>
  <c r="P35" i="4"/>
  <c r="R36" i="4"/>
  <c r="P36" i="4"/>
  <c r="O37" i="4"/>
  <c r="N37" i="4"/>
  <c r="P37" i="4"/>
  <c r="Q37" i="4"/>
  <c r="R37" i="4"/>
  <c r="P38" i="4"/>
  <c r="N38" i="4"/>
  <c r="Q38" i="4"/>
  <c r="R38" i="4"/>
  <c r="Q39" i="4"/>
  <c r="O39" i="4"/>
  <c r="P39" i="4"/>
  <c r="O40" i="4"/>
  <c r="R40" i="4"/>
  <c r="P40" i="4"/>
  <c r="O41" i="4"/>
  <c r="N41" i="4"/>
  <c r="P41" i="4"/>
  <c r="Q41" i="4"/>
  <c r="R41" i="4"/>
  <c r="P42" i="4"/>
  <c r="N42" i="4"/>
  <c r="Q42" i="4"/>
  <c r="R42" i="4"/>
  <c r="O43" i="4"/>
  <c r="P43" i="4"/>
  <c r="O44" i="4"/>
  <c r="R44" i="4"/>
  <c r="P44" i="4"/>
  <c r="O45" i="4"/>
  <c r="N45" i="4"/>
  <c r="P45" i="4"/>
  <c r="Q45" i="4"/>
  <c r="R45" i="4"/>
  <c r="N46" i="4"/>
  <c r="P46" i="4"/>
  <c r="Q46" i="4"/>
  <c r="O47" i="4"/>
  <c r="N47" i="4"/>
  <c r="P47" i="4"/>
  <c r="Q47" i="4"/>
  <c r="R47" i="4"/>
  <c r="O48" i="4"/>
  <c r="P48" i="4"/>
  <c r="N48" i="4"/>
  <c r="R48" i="4"/>
  <c r="Q49" i="4"/>
  <c r="O49" i="4"/>
  <c r="N49" i="4"/>
  <c r="P49" i="4"/>
  <c r="R49" i="4"/>
  <c r="N50" i="4"/>
  <c r="R50" i="4"/>
  <c r="P50" i="4"/>
  <c r="O51" i="4"/>
  <c r="N51" i="4"/>
  <c r="P51" i="4"/>
  <c r="Q51" i="4"/>
  <c r="R51" i="4"/>
  <c r="P52" i="4"/>
  <c r="N52" i="4"/>
  <c r="O52" i="4"/>
  <c r="Q52" i="4"/>
  <c r="R52" i="4"/>
  <c r="Q53" i="4"/>
  <c r="O53" i="4"/>
  <c r="N53" i="4"/>
  <c r="P53" i="4"/>
  <c r="R53" i="4"/>
  <c r="N54" i="4"/>
  <c r="R54" i="4"/>
  <c r="P54" i="4"/>
  <c r="O55" i="4"/>
  <c r="N55" i="4"/>
  <c r="P55" i="4"/>
  <c r="Q55" i="4"/>
  <c r="R55" i="4"/>
  <c r="P56" i="4"/>
  <c r="N56" i="4"/>
  <c r="O56" i="4"/>
  <c r="Q56" i="4"/>
  <c r="R56" i="4"/>
  <c r="Q57" i="4"/>
  <c r="O57" i="4"/>
  <c r="N57" i="4"/>
  <c r="P57" i="4"/>
  <c r="R57" i="4"/>
  <c r="N58" i="4"/>
  <c r="R58" i="4"/>
  <c r="P58" i="4"/>
  <c r="O59" i="4"/>
  <c r="N59" i="4"/>
  <c r="P59" i="4"/>
  <c r="Q59" i="4"/>
  <c r="R59" i="4"/>
  <c r="P60" i="4"/>
  <c r="N60" i="4"/>
  <c r="O60" i="4"/>
  <c r="Q60" i="4"/>
  <c r="R60" i="4"/>
  <c r="O61" i="4"/>
  <c r="N61" i="4"/>
  <c r="P61" i="4"/>
  <c r="R61" i="4"/>
  <c r="N62" i="4"/>
  <c r="R62" i="4"/>
  <c r="P62" i="4"/>
  <c r="O63" i="4"/>
  <c r="N63" i="4"/>
  <c r="P63" i="4"/>
  <c r="Q63" i="4"/>
  <c r="R63" i="4"/>
  <c r="P64" i="4"/>
  <c r="N64" i="4"/>
  <c r="O64" i="4"/>
  <c r="Q64" i="4"/>
  <c r="R64" i="4"/>
  <c r="O65" i="4"/>
  <c r="N65" i="4"/>
  <c r="P65" i="4"/>
  <c r="R65" i="4"/>
  <c r="N66" i="4"/>
  <c r="R66" i="4"/>
  <c r="P66" i="4"/>
  <c r="P67" i="4"/>
  <c r="N67" i="4"/>
  <c r="O67" i="4"/>
  <c r="R67" i="4"/>
  <c r="P68" i="4"/>
  <c r="R68" i="4"/>
  <c r="O68" i="4"/>
  <c r="R69" i="4"/>
  <c r="N69" i="4"/>
  <c r="P69" i="4"/>
  <c r="Q69" i="4"/>
  <c r="P70" i="4"/>
  <c r="N70" i="4"/>
  <c r="O70" i="4"/>
  <c r="Q70" i="4"/>
  <c r="R70" i="4"/>
  <c r="P71" i="4"/>
  <c r="N71" i="4"/>
  <c r="O71" i="4"/>
  <c r="R71" i="4"/>
  <c r="P72" i="4"/>
  <c r="R72" i="4"/>
  <c r="O72" i="4"/>
  <c r="N73" i="4"/>
  <c r="P73" i="4"/>
  <c r="Q73" i="4"/>
  <c r="P74" i="4"/>
  <c r="N74" i="4"/>
  <c r="O74" i="4"/>
  <c r="Q74" i="4"/>
  <c r="R74" i="4"/>
  <c r="P75" i="4"/>
  <c r="N75" i="4"/>
  <c r="O75" i="4"/>
  <c r="R75" i="4"/>
  <c r="O76" i="4"/>
  <c r="P76" i="4"/>
  <c r="R76" i="4"/>
  <c r="N77" i="4"/>
  <c r="P77" i="4"/>
  <c r="Q77" i="4"/>
  <c r="P78" i="4"/>
  <c r="N78" i="4"/>
  <c r="O78" i="4"/>
  <c r="Q78" i="4"/>
  <c r="R78" i="4"/>
  <c r="P79" i="4"/>
  <c r="N79" i="4"/>
  <c r="O79" i="4"/>
  <c r="R79" i="4"/>
  <c r="P80" i="4"/>
  <c r="R80" i="4"/>
  <c r="N81" i="4"/>
  <c r="P81" i="4"/>
  <c r="Q81" i="4"/>
  <c r="P82" i="4"/>
  <c r="N82" i="4"/>
  <c r="O82" i="4"/>
  <c r="Q82" i="4"/>
  <c r="R82" i="4"/>
  <c r="P83" i="4"/>
  <c r="N83" i="4"/>
  <c r="O83" i="4"/>
  <c r="R83" i="4"/>
  <c r="R84" i="4"/>
  <c r="O84" i="4"/>
  <c r="P84" i="4"/>
  <c r="N85" i="4"/>
  <c r="P85" i="4"/>
  <c r="Q85" i="4"/>
  <c r="P86" i="4"/>
  <c r="N86" i="4"/>
  <c r="O86" i="4"/>
  <c r="Q86" i="4"/>
  <c r="R86" i="4"/>
  <c r="N87" i="4"/>
  <c r="P87" i="4"/>
  <c r="R87" i="4"/>
  <c r="P88" i="4"/>
  <c r="R88" i="4"/>
  <c r="N89" i="4"/>
  <c r="P89" i="4"/>
  <c r="Q89" i="4"/>
  <c r="P90" i="4"/>
  <c r="N90" i="4"/>
  <c r="O90" i="4"/>
  <c r="Q90" i="4"/>
  <c r="R90" i="4"/>
  <c r="P91" i="4"/>
  <c r="N91" i="4"/>
  <c r="O91" i="4"/>
  <c r="R91" i="4"/>
  <c r="R92" i="4"/>
  <c r="O92" i="4"/>
  <c r="P92" i="4"/>
  <c r="N93" i="4"/>
  <c r="P93" i="4"/>
  <c r="Q93" i="4"/>
  <c r="P94" i="4"/>
  <c r="N94" i="4"/>
  <c r="O94" i="4"/>
  <c r="Q94" i="4"/>
  <c r="R94" i="4"/>
  <c r="N95" i="4"/>
  <c r="P95" i="4"/>
  <c r="R95" i="4"/>
  <c r="P96" i="4"/>
  <c r="R96" i="4"/>
  <c r="N97" i="4"/>
  <c r="P97" i="4"/>
  <c r="Q97" i="4"/>
  <c r="P98" i="4"/>
  <c r="N98" i="4"/>
  <c r="O98" i="4"/>
  <c r="Q98" i="4"/>
  <c r="R98" i="4"/>
  <c r="P99" i="4"/>
  <c r="N99" i="4"/>
  <c r="O99" i="4"/>
  <c r="R99" i="4"/>
  <c r="R100" i="4"/>
  <c r="O100" i="4"/>
  <c r="P100" i="4"/>
  <c r="N101" i="4"/>
  <c r="P101" i="4"/>
  <c r="Q101" i="4"/>
  <c r="P102" i="4"/>
  <c r="N102" i="4"/>
  <c r="O102" i="4"/>
  <c r="Q102" i="4"/>
  <c r="R102" i="4"/>
  <c r="N103" i="4"/>
  <c r="P103" i="4"/>
  <c r="R103" i="4"/>
  <c r="P104" i="4"/>
  <c r="R104" i="4"/>
  <c r="N105" i="4"/>
  <c r="P105" i="4"/>
  <c r="Q105" i="4"/>
  <c r="P106" i="4"/>
  <c r="N106" i="4"/>
  <c r="O106" i="4"/>
  <c r="Q106" i="4"/>
  <c r="R106" i="4"/>
  <c r="P107" i="4"/>
  <c r="N107" i="4"/>
  <c r="O107" i="4"/>
  <c r="R107" i="4"/>
  <c r="R108" i="4"/>
  <c r="O108" i="4"/>
  <c r="P108" i="4"/>
  <c r="O109" i="4"/>
  <c r="N109" i="4"/>
  <c r="P109" i="4"/>
  <c r="Q109" i="4"/>
  <c r="R109" i="4"/>
  <c r="P110" i="4"/>
  <c r="Q110" i="4"/>
  <c r="R110" i="4"/>
  <c r="Q111" i="4"/>
  <c r="P111" i="4"/>
  <c r="R111" i="4"/>
  <c r="R112" i="4"/>
  <c r="O112" i="4"/>
  <c r="P112" i="4"/>
  <c r="O113" i="4"/>
  <c r="N113" i="4"/>
  <c r="P113" i="4"/>
  <c r="Q113" i="4"/>
  <c r="R113" i="4"/>
  <c r="P114" i="4"/>
  <c r="Q114" i="4"/>
  <c r="R114" i="4"/>
  <c r="Q115" i="4"/>
  <c r="O115" i="4"/>
  <c r="P115" i="4"/>
  <c r="R115" i="4"/>
  <c r="R116" i="4"/>
  <c r="O116" i="4"/>
  <c r="P116" i="4"/>
  <c r="O117" i="4"/>
  <c r="N117" i="4"/>
  <c r="P117" i="4"/>
  <c r="Q117" i="4"/>
  <c r="R117" i="4"/>
  <c r="P118" i="4"/>
  <c r="Q118" i="4"/>
  <c r="R118" i="4"/>
  <c r="Q119" i="4"/>
  <c r="O119" i="4"/>
  <c r="P119" i="4"/>
  <c r="R119" i="4"/>
  <c r="N120" i="4"/>
  <c r="R120" i="4"/>
  <c r="O120" i="4"/>
  <c r="P120" i="4"/>
  <c r="O121" i="4"/>
  <c r="N121" i="4"/>
  <c r="P121" i="4"/>
  <c r="Q121" i="4"/>
  <c r="R121" i="4"/>
  <c r="P122" i="4"/>
  <c r="Q122" i="4"/>
  <c r="R122" i="4"/>
  <c r="Q123" i="4"/>
  <c r="O123" i="4"/>
  <c r="P123" i="4"/>
  <c r="R123" i="4"/>
  <c r="N124" i="4"/>
  <c r="R124" i="4"/>
  <c r="O124" i="4"/>
  <c r="P124" i="4"/>
  <c r="O125" i="4"/>
  <c r="N125" i="4"/>
  <c r="P125" i="4"/>
  <c r="Q125" i="4"/>
  <c r="R125" i="4"/>
  <c r="P126" i="4"/>
  <c r="Q126" i="4"/>
  <c r="R126" i="4"/>
  <c r="O127" i="4"/>
  <c r="P127" i="4"/>
  <c r="R127" i="4"/>
  <c r="N128" i="4"/>
  <c r="R128" i="4"/>
  <c r="O128" i="4"/>
  <c r="P128" i="4"/>
  <c r="O129" i="4"/>
  <c r="N129" i="4"/>
  <c r="P129" i="4"/>
  <c r="Q129" i="4"/>
  <c r="R129" i="4"/>
  <c r="P130" i="4"/>
  <c r="Q130" i="4"/>
  <c r="R130" i="4"/>
  <c r="O131" i="4"/>
  <c r="P131" i="4"/>
  <c r="R131" i="4"/>
  <c r="N132" i="4"/>
  <c r="R132" i="4"/>
  <c r="O132" i="4"/>
  <c r="P132" i="4"/>
  <c r="O133" i="4"/>
  <c r="N133" i="4"/>
  <c r="P133" i="4"/>
  <c r="Q133" i="4"/>
  <c r="R133" i="4"/>
  <c r="P134" i="4"/>
  <c r="Q134" i="4"/>
  <c r="R134" i="4"/>
  <c r="Q135" i="4"/>
  <c r="O135" i="4"/>
  <c r="P135" i="4"/>
  <c r="R135" i="4"/>
  <c r="N136" i="4"/>
  <c r="R136" i="4"/>
  <c r="O136" i="4"/>
  <c r="P136" i="4"/>
  <c r="O137" i="4"/>
  <c r="N137" i="4"/>
  <c r="P137" i="4"/>
  <c r="Q137" i="4"/>
  <c r="R137" i="4"/>
  <c r="P138" i="4"/>
  <c r="Q138" i="4"/>
  <c r="R138" i="4"/>
  <c r="Q139" i="4"/>
  <c r="O139" i="4"/>
  <c r="P139" i="4"/>
  <c r="R139" i="4"/>
  <c r="N140" i="4"/>
  <c r="R140" i="4"/>
  <c r="O140" i="4"/>
  <c r="P140" i="4"/>
  <c r="O141" i="4"/>
  <c r="N141" i="4"/>
  <c r="P141" i="4"/>
  <c r="Q141" i="4"/>
  <c r="R141" i="4"/>
  <c r="P142" i="4"/>
  <c r="Q142" i="4"/>
  <c r="R142" i="4"/>
  <c r="P143" i="4"/>
  <c r="N143" i="4"/>
  <c r="O143" i="4"/>
  <c r="R143" i="4"/>
  <c r="P144" i="4"/>
  <c r="R144" i="4"/>
  <c r="O144" i="4"/>
  <c r="R145" i="4"/>
  <c r="N145" i="4"/>
  <c r="P145" i="4"/>
  <c r="Q145" i="4"/>
  <c r="P146" i="4"/>
  <c r="N146" i="4"/>
  <c r="O146" i="4"/>
  <c r="Q146" i="4"/>
  <c r="R146" i="4"/>
  <c r="P147" i="4"/>
  <c r="N147" i="4"/>
  <c r="O147" i="4"/>
  <c r="R147" i="4"/>
  <c r="P148" i="4"/>
  <c r="R148" i="4"/>
  <c r="O148" i="4"/>
  <c r="R149" i="4"/>
  <c r="N149" i="4"/>
  <c r="P149" i="4"/>
  <c r="Q149" i="4"/>
  <c r="P150" i="4"/>
  <c r="N150" i="4"/>
  <c r="O150" i="4"/>
  <c r="Q150" i="4"/>
  <c r="R150" i="4"/>
  <c r="P151" i="4"/>
  <c r="N151" i="4"/>
  <c r="O151" i="4"/>
  <c r="R151" i="4"/>
  <c r="P152" i="4"/>
  <c r="R152" i="4"/>
  <c r="O152" i="4"/>
  <c r="R153" i="4"/>
  <c r="N153" i="4"/>
  <c r="P153" i="4"/>
  <c r="Q153" i="4"/>
  <c r="P154" i="4"/>
  <c r="N154" i="4"/>
  <c r="O154" i="4"/>
  <c r="Q154" i="4"/>
  <c r="R154" i="4"/>
  <c r="P155" i="4"/>
  <c r="N155" i="4"/>
  <c r="O155" i="4"/>
  <c r="R155" i="4"/>
  <c r="P156" i="4"/>
  <c r="R156" i="4"/>
  <c r="O156" i="4"/>
  <c r="N157" i="4"/>
  <c r="P157" i="4"/>
  <c r="Q157" i="4"/>
  <c r="P158" i="4"/>
  <c r="N158" i="4"/>
  <c r="O158" i="4"/>
  <c r="Q158" i="4"/>
  <c r="R158" i="4"/>
  <c r="P159" i="4"/>
  <c r="N159" i="4"/>
  <c r="O159" i="4"/>
  <c r="R159" i="4"/>
  <c r="P160" i="4"/>
  <c r="R160" i="4"/>
  <c r="O160" i="4"/>
  <c r="N161" i="4"/>
  <c r="P161" i="4"/>
  <c r="Q161" i="4"/>
  <c r="P162" i="4"/>
  <c r="N162" i="4"/>
  <c r="O162" i="4"/>
  <c r="Q162" i="4"/>
  <c r="R162" i="4"/>
  <c r="P163" i="4"/>
  <c r="N163" i="4"/>
  <c r="O163" i="4"/>
  <c r="R163" i="4"/>
  <c r="O164" i="4"/>
  <c r="P164" i="4"/>
  <c r="R164" i="4"/>
  <c r="N165" i="4"/>
  <c r="P165" i="4"/>
  <c r="Q165" i="4"/>
  <c r="P166" i="4"/>
  <c r="N166" i="4"/>
  <c r="O166" i="4"/>
  <c r="Q166" i="4"/>
  <c r="R166" i="4"/>
  <c r="P167" i="4"/>
  <c r="N167" i="4"/>
  <c r="O167" i="4"/>
  <c r="R167" i="4"/>
  <c r="P168" i="4"/>
  <c r="R168" i="4"/>
  <c r="O168" i="4"/>
  <c r="N169" i="4"/>
  <c r="P169" i="4"/>
  <c r="Q169" i="4"/>
  <c r="P170" i="4"/>
  <c r="N170" i="4"/>
  <c r="O170" i="4"/>
  <c r="Q170" i="4"/>
  <c r="R170" i="4"/>
  <c r="P171" i="4"/>
  <c r="N171" i="4"/>
  <c r="O171" i="4"/>
  <c r="R171" i="4"/>
  <c r="P172" i="4"/>
  <c r="R172" i="4"/>
  <c r="O172" i="4"/>
  <c r="N173" i="4"/>
  <c r="P173" i="4"/>
  <c r="Q173" i="4"/>
  <c r="P174" i="4"/>
  <c r="N174" i="4"/>
  <c r="O174" i="4"/>
  <c r="Q174" i="4"/>
  <c r="R174" i="4"/>
  <c r="O175" i="4"/>
  <c r="P175" i="4"/>
  <c r="N175" i="4"/>
  <c r="R175" i="4"/>
  <c r="R176" i="4"/>
  <c r="O176" i="4"/>
  <c r="P176" i="4"/>
  <c r="N177" i="4"/>
  <c r="P177" i="4"/>
  <c r="Q177" i="4"/>
  <c r="P178" i="4"/>
  <c r="N178" i="4"/>
  <c r="O178" i="4"/>
  <c r="Q178" i="4"/>
  <c r="R178" i="4"/>
  <c r="N179" i="4"/>
  <c r="P179" i="4"/>
  <c r="O179" i="4"/>
  <c r="R179" i="4"/>
  <c r="P180" i="4"/>
  <c r="R180" i="4"/>
  <c r="N181" i="4"/>
  <c r="P181" i="4"/>
  <c r="Q181" i="4"/>
  <c r="P182" i="4"/>
  <c r="N182" i="4"/>
  <c r="O182" i="4"/>
  <c r="Q182" i="4"/>
  <c r="R182" i="4"/>
  <c r="O183" i="4"/>
  <c r="P183" i="4"/>
  <c r="N183" i="4"/>
  <c r="R183" i="4"/>
  <c r="R184" i="4"/>
  <c r="O184" i="4"/>
  <c r="P184" i="4"/>
  <c r="N185" i="4"/>
  <c r="P185" i="4"/>
  <c r="Q185" i="4"/>
  <c r="P186" i="4"/>
  <c r="N186" i="4"/>
  <c r="O186" i="4"/>
  <c r="Q186" i="4"/>
  <c r="R186" i="4"/>
  <c r="N187" i="4"/>
  <c r="P187" i="4"/>
  <c r="O187" i="4"/>
  <c r="R187" i="4"/>
  <c r="P188" i="4"/>
  <c r="R188" i="4"/>
  <c r="N189" i="4"/>
  <c r="P189" i="4"/>
  <c r="Q189" i="4"/>
  <c r="P190" i="4"/>
  <c r="N190" i="4"/>
  <c r="O190" i="4"/>
  <c r="Q190" i="4"/>
  <c r="R190" i="4"/>
  <c r="O191" i="4"/>
  <c r="P191" i="4"/>
  <c r="N191" i="4"/>
  <c r="R191" i="4"/>
  <c r="R192" i="4"/>
  <c r="O192" i="4"/>
  <c r="P192" i="4"/>
  <c r="N193" i="4"/>
  <c r="P193" i="4"/>
  <c r="Q193" i="4"/>
  <c r="P194" i="4"/>
  <c r="N194" i="4"/>
  <c r="O194" i="4"/>
  <c r="Q194" i="4"/>
  <c r="R194" i="4"/>
  <c r="N195" i="4"/>
  <c r="P195" i="4"/>
  <c r="O195" i="4"/>
  <c r="R195" i="4"/>
  <c r="P196" i="4"/>
  <c r="R196" i="4"/>
  <c r="N197" i="4"/>
  <c r="P197" i="4"/>
  <c r="Q197" i="4"/>
  <c r="P198" i="4"/>
  <c r="N198" i="4"/>
  <c r="O198" i="4"/>
  <c r="Q198" i="4"/>
  <c r="R198" i="4"/>
  <c r="O199" i="4"/>
  <c r="P199" i="4"/>
  <c r="N199" i="4"/>
  <c r="R199" i="4"/>
  <c r="R200" i="4"/>
  <c r="O200" i="4"/>
  <c r="P200" i="4"/>
  <c r="N201" i="4"/>
  <c r="P201" i="4"/>
  <c r="Q201" i="4"/>
  <c r="P202" i="4"/>
  <c r="N202" i="4"/>
  <c r="O202" i="4"/>
  <c r="Q202" i="4"/>
  <c r="R202" i="4"/>
  <c r="N203" i="4"/>
  <c r="P203" i="4"/>
  <c r="R203" i="4"/>
  <c r="P204" i="4"/>
  <c r="R204" i="4"/>
  <c r="N205" i="4"/>
  <c r="P205" i="4"/>
  <c r="Q205" i="4"/>
  <c r="P206" i="4"/>
  <c r="N206" i="4"/>
  <c r="O206" i="4"/>
  <c r="Q206" i="4"/>
  <c r="R206" i="4"/>
  <c r="P207" i="4"/>
  <c r="N207" i="4"/>
  <c r="O207" i="4"/>
  <c r="R207" i="4"/>
  <c r="R208" i="4"/>
  <c r="O208" i="4"/>
  <c r="P208" i="4"/>
  <c r="N209" i="4"/>
  <c r="P209" i="4"/>
  <c r="Q209" i="4"/>
  <c r="P210" i="4"/>
  <c r="N210" i="4"/>
  <c r="O210" i="4"/>
  <c r="Q210" i="4"/>
  <c r="R210" i="4"/>
  <c r="N211" i="4"/>
  <c r="P211" i="4"/>
  <c r="R211" i="4"/>
  <c r="P212" i="4"/>
  <c r="R212" i="4"/>
  <c r="N213" i="4"/>
  <c r="P213" i="4"/>
  <c r="Q213" i="4"/>
  <c r="P214" i="4"/>
  <c r="N214" i="4"/>
  <c r="O214" i="4"/>
  <c r="Q214" i="4"/>
  <c r="R214" i="4"/>
  <c r="P215" i="4"/>
  <c r="N215" i="4"/>
  <c r="O215" i="4"/>
  <c r="R215" i="4"/>
  <c r="R216" i="4"/>
  <c r="O216" i="4"/>
  <c r="P216" i="4"/>
  <c r="N217" i="4"/>
  <c r="P217" i="4"/>
  <c r="Q217" i="4"/>
  <c r="P218" i="4"/>
  <c r="N218" i="4"/>
  <c r="O218" i="4"/>
  <c r="Q218" i="4"/>
  <c r="R218" i="4"/>
  <c r="N219" i="4"/>
  <c r="P219" i="4"/>
  <c r="R219" i="4"/>
  <c r="P220" i="4"/>
  <c r="R220" i="4"/>
  <c r="N221" i="4"/>
  <c r="P221" i="4"/>
  <c r="Q221" i="4"/>
  <c r="P222" i="4"/>
  <c r="N222" i="4"/>
  <c r="O222" i="4"/>
  <c r="Q222" i="4"/>
  <c r="R222" i="4"/>
  <c r="P223" i="4"/>
  <c r="N223" i="4"/>
  <c r="O223" i="4"/>
  <c r="R223" i="4"/>
  <c r="R224" i="4"/>
  <c r="O224" i="4"/>
  <c r="P224" i="4"/>
  <c r="N225" i="4"/>
  <c r="P225" i="4"/>
  <c r="Q225" i="4"/>
  <c r="P226" i="4"/>
  <c r="N226" i="4"/>
  <c r="O226" i="4"/>
  <c r="Q226" i="4"/>
  <c r="R226" i="4"/>
  <c r="N227" i="4"/>
  <c r="P227" i="4"/>
  <c r="R227" i="4"/>
  <c r="P228" i="4"/>
  <c r="R228" i="4"/>
  <c r="N229" i="4"/>
  <c r="P229" i="4"/>
  <c r="Q229" i="4"/>
  <c r="P230" i="4"/>
  <c r="N230" i="4"/>
  <c r="O230" i="4"/>
  <c r="Q230" i="4"/>
  <c r="R230" i="4"/>
  <c r="N231" i="4"/>
  <c r="O231" i="4"/>
  <c r="P231" i="4"/>
  <c r="R231" i="4"/>
  <c r="N232" i="4"/>
  <c r="R232" i="4"/>
  <c r="P232" i="4"/>
  <c r="Q232" i="4"/>
  <c r="O233" i="4"/>
  <c r="N233" i="4"/>
  <c r="P233" i="4"/>
  <c r="Q233" i="4"/>
  <c r="R233" i="4"/>
  <c r="P234" i="4"/>
  <c r="Q234" i="4"/>
  <c r="R234" i="4"/>
  <c r="N235" i="4"/>
  <c r="O235" i="4"/>
  <c r="P235" i="4"/>
  <c r="R235" i="4"/>
  <c r="N236" i="4"/>
  <c r="R236" i="4"/>
  <c r="P236" i="4"/>
  <c r="Q236" i="4"/>
  <c r="O237" i="4"/>
  <c r="N237" i="4"/>
  <c r="P237" i="4"/>
  <c r="Q237" i="4"/>
  <c r="R237" i="4"/>
  <c r="P238" i="4"/>
  <c r="Q238" i="4"/>
  <c r="R238" i="4"/>
  <c r="N239" i="4"/>
  <c r="O239" i="4"/>
  <c r="P239" i="4"/>
  <c r="R239" i="4"/>
  <c r="N240" i="4"/>
  <c r="R240" i="4"/>
  <c r="P240" i="4"/>
  <c r="Q240" i="4"/>
  <c r="O241" i="4"/>
  <c r="N241" i="4"/>
  <c r="P241" i="4"/>
  <c r="Q241" i="4"/>
  <c r="R241" i="4"/>
  <c r="P242" i="4"/>
  <c r="Q242" i="4"/>
  <c r="R242" i="4"/>
  <c r="N243" i="4"/>
  <c r="O243" i="4"/>
  <c r="P243" i="4"/>
  <c r="R243" i="4"/>
  <c r="N244" i="4"/>
  <c r="R244" i="4"/>
  <c r="P244" i="4"/>
  <c r="Q244" i="4"/>
  <c r="O245" i="4"/>
  <c r="N245" i="4"/>
  <c r="P245" i="4"/>
  <c r="Q245" i="4"/>
  <c r="R245" i="4"/>
  <c r="P246" i="4"/>
  <c r="Q246" i="4"/>
  <c r="R246" i="4"/>
  <c r="Q247" i="4"/>
  <c r="N247" i="4"/>
  <c r="O247" i="4"/>
  <c r="P247" i="4"/>
  <c r="R247" i="4"/>
  <c r="N248" i="4"/>
  <c r="R248" i="4"/>
  <c r="P248" i="4"/>
  <c r="Q248" i="4"/>
  <c r="O249" i="4"/>
  <c r="N249" i="4"/>
  <c r="P249" i="4"/>
  <c r="Q249" i="4"/>
  <c r="R249" i="4"/>
  <c r="P250" i="4"/>
  <c r="R250" i="4"/>
  <c r="N251" i="4"/>
  <c r="O251" i="4"/>
  <c r="P251" i="4"/>
  <c r="R251" i="4"/>
  <c r="R252" i="4"/>
  <c r="P252" i="4"/>
  <c r="Q252" i="4"/>
  <c r="O253" i="4"/>
  <c r="N253" i="4"/>
  <c r="P253" i="4"/>
  <c r="Q253" i="4"/>
  <c r="P254" i="4"/>
  <c r="Q254" i="4"/>
  <c r="R254" i="4"/>
  <c r="Q255" i="4"/>
  <c r="N255" i="4"/>
  <c r="O255" i="4"/>
  <c r="P255" i="4"/>
  <c r="R255" i="4"/>
  <c r="N256" i="4"/>
  <c r="R256" i="4"/>
  <c r="P256" i="4"/>
  <c r="Q256" i="4"/>
  <c r="O257" i="4"/>
  <c r="N257" i="4"/>
  <c r="P257" i="4"/>
  <c r="Q257" i="4"/>
  <c r="P258" i="4"/>
  <c r="Q258" i="4"/>
  <c r="R258" i="4"/>
  <c r="Q259" i="4"/>
  <c r="N259" i="4"/>
  <c r="O259" i="4"/>
  <c r="P259" i="4"/>
  <c r="R259" i="4"/>
  <c r="N260" i="4"/>
  <c r="P260" i="4"/>
  <c r="Q260" i="4"/>
  <c r="O261" i="4"/>
  <c r="N261" i="4"/>
  <c r="P261" i="4"/>
  <c r="Q261" i="4"/>
  <c r="P262" i="4"/>
  <c r="Q262" i="4"/>
  <c r="R262" i="4"/>
  <c r="N263" i="4"/>
  <c r="O263" i="4"/>
  <c r="P263" i="4"/>
  <c r="R263" i="4"/>
  <c r="P264" i="4"/>
  <c r="Q264" i="4"/>
  <c r="O265" i="4"/>
  <c r="N265" i="4"/>
  <c r="P265" i="4"/>
  <c r="Q265" i="4"/>
  <c r="P266" i="4"/>
  <c r="Q266" i="4"/>
  <c r="R266" i="4"/>
  <c r="Q267" i="4"/>
  <c r="N267" i="4"/>
  <c r="O267" i="4"/>
  <c r="P267" i="4"/>
  <c r="R267" i="4"/>
  <c r="N268" i="4"/>
  <c r="R268" i="4"/>
  <c r="P268" i="4"/>
  <c r="Q268" i="4"/>
  <c r="O269" i="4"/>
  <c r="N269" i="4"/>
  <c r="P269" i="4"/>
  <c r="Q269" i="4"/>
  <c r="R270" i="4"/>
  <c r="Q271" i="4"/>
  <c r="N271" i="4"/>
  <c r="O271" i="4"/>
  <c r="P271" i="4"/>
  <c r="R271" i="4"/>
  <c r="N272" i="4"/>
  <c r="R272" i="4"/>
  <c r="P272" i="4"/>
  <c r="Q272" i="4"/>
  <c r="O273" i="4"/>
  <c r="N273" i="4"/>
  <c r="P273" i="4"/>
  <c r="Q273" i="4"/>
  <c r="R273" i="4"/>
  <c r="P274" i="4"/>
  <c r="O274" i="4"/>
  <c r="R274" i="4"/>
  <c r="Q275" i="4"/>
  <c r="O275" i="4"/>
  <c r="P275" i="4"/>
  <c r="N276" i="4"/>
  <c r="R276" i="4"/>
  <c r="P276" i="4"/>
  <c r="Q276" i="4"/>
  <c r="O277" i="4"/>
  <c r="N277" i="4"/>
  <c r="P277" i="4"/>
  <c r="Q277" i="4"/>
  <c r="R277" i="4"/>
  <c r="P278" i="4"/>
  <c r="O278" i="4"/>
  <c r="R278" i="4"/>
  <c r="Q279" i="4"/>
  <c r="O279" i="4"/>
  <c r="P279" i="4"/>
  <c r="N280" i="4"/>
  <c r="R280" i="4"/>
  <c r="P280" i="4"/>
  <c r="Q280" i="4"/>
  <c r="O281" i="4"/>
  <c r="N281" i="4"/>
  <c r="P281" i="4"/>
  <c r="Q281" i="4"/>
  <c r="R281" i="4"/>
  <c r="P282" i="4"/>
  <c r="O282" i="4"/>
  <c r="R282" i="4"/>
  <c r="Q283" i="4"/>
  <c r="P283" i="4"/>
  <c r="N284" i="4"/>
  <c r="R284" i="4"/>
  <c r="P284" i="4"/>
  <c r="Q284" i="4"/>
  <c r="O285" i="4"/>
  <c r="N285" i="4"/>
  <c r="P285" i="4"/>
  <c r="Q285" i="4"/>
  <c r="R285" i="4"/>
  <c r="P286" i="4"/>
  <c r="O286" i="4"/>
  <c r="R286" i="4"/>
  <c r="P1" i="4"/>
  <c r="F9" i="3" s="1"/>
  <c r="Q1" i="4"/>
  <c r="R1" i="4"/>
  <c r="R283" i="4"/>
  <c r="R279" i="4"/>
  <c r="R275" i="4"/>
  <c r="R269" i="4"/>
  <c r="R265" i="4"/>
  <c r="R264" i="4"/>
  <c r="R261" i="4"/>
  <c r="R260" i="4"/>
  <c r="R257" i="4"/>
  <c r="R253" i="4"/>
  <c r="R229" i="4"/>
  <c r="R225" i="4"/>
  <c r="R221" i="4"/>
  <c r="R217" i="4"/>
  <c r="R213" i="4"/>
  <c r="R209" i="4"/>
  <c r="R205" i="4"/>
  <c r="R201" i="4"/>
  <c r="R197" i="4"/>
  <c r="R193" i="4"/>
  <c r="R189" i="4"/>
  <c r="R185" i="4"/>
  <c r="R181" i="4"/>
  <c r="R177" i="4"/>
  <c r="R173" i="4"/>
  <c r="R169" i="4"/>
  <c r="R165" i="4"/>
  <c r="R161" i="4"/>
  <c r="R157" i="4"/>
  <c r="R105" i="4"/>
  <c r="R101" i="4"/>
  <c r="R97" i="4"/>
  <c r="R93" i="4"/>
  <c r="R89" i="4"/>
  <c r="R85" i="4"/>
  <c r="R81" i="4"/>
  <c r="R77" i="4"/>
  <c r="R73" i="4"/>
  <c r="F7" i="3" s="1"/>
  <c r="R46" i="4"/>
  <c r="R43" i="4"/>
  <c r="R39" i="4"/>
  <c r="R35" i="4"/>
  <c r="R9" i="4"/>
  <c r="R5" i="4"/>
  <c r="A3" i="3"/>
  <c r="F1" i="2"/>
  <c r="E1" i="2"/>
  <c r="I1" i="2"/>
  <c r="H1" i="2"/>
  <c r="G1" i="2"/>
  <c r="L1" i="4"/>
  <c r="M1" i="4" s="1"/>
  <c r="P270" i="4"/>
  <c r="Q270" i="4"/>
  <c r="N286" i="4"/>
  <c r="O283" i="4"/>
  <c r="N274" i="4"/>
  <c r="O250" i="4"/>
  <c r="O246" i="4"/>
  <c r="O242" i="4"/>
  <c r="F5" i="3"/>
  <c r="Q286" i="4"/>
  <c r="O284" i="4"/>
  <c r="N283" i="4"/>
  <c r="Q282" i="4"/>
  <c r="O280" i="4"/>
  <c r="N279" i="4"/>
  <c r="Q278" i="4"/>
  <c r="O276" i="4"/>
  <c r="N275" i="4"/>
  <c r="Q274" i="4"/>
  <c r="O272" i="4"/>
  <c r="N270" i="4"/>
  <c r="N266" i="4"/>
  <c r="N264" i="4"/>
  <c r="N262" i="4"/>
  <c r="N258" i="4"/>
  <c r="N254" i="4"/>
  <c r="N252" i="4"/>
  <c r="N250" i="4"/>
  <c r="N246" i="4"/>
  <c r="N242" i="4"/>
  <c r="N238" i="4"/>
  <c r="N234" i="4"/>
  <c r="Q231" i="4"/>
  <c r="O227" i="4"/>
  <c r="Q223" i="4"/>
  <c r="O219" i="4"/>
  <c r="Q215" i="4"/>
  <c r="O211" i="4"/>
  <c r="Q207" i="4"/>
  <c r="O203" i="4"/>
  <c r="O201" i="4"/>
  <c r="Q200" i="4"/>
  <c r="N200" i="4"/>
  <c r="O196" i="4"/>
  <c r="O193" i="4"/>
  <c r="Q192" i="4"/>
  <c r="N192" i="4"/>
  <c r="O188" i="4"/>
  <c r="O185" i="4"/>
  <c r="Q184" i="4"/>
  <c r="N184" i="4"/>
  <c r="O180" i="4"/>
  <c r="O177" i="4"/>
  <c r="Q176" i="4"/>
  <c r="N176" i="4"/>
  <c r="N282" i="4"/>
  <c r="N278" i="4"/>
  <c r="O270" i="4"/>
  <c r="O262" i="4"/>
  <c r="O268" i="4"/>
  <c r="O264" i="4"/>
  <c r="Q263" i="4"/>
  <c r="O260" i="4"/>
  <c r="O256" i="4"/>
  <c r="O252" i="4"/>
  <c r="Q251" i="4"/>
  <c r="O248" i="4"/>
  <c r="O244" i="4"/>
  <c r="Q243" i="4"/>
  <c r="O240" i="4"/>
  <c r="Q239" i="4"/>
  <c r="O236" i="4"/>
  <c r="Q235" i="4"/>
  <c r="O232" i="4"/>
  <c r="O228" i="4"/>
  <c r="O225" i="4"/>
  <c r="Q224" i="4"/>
  <c r="N224" i="4"/>
  <c r="O220" i="4"/>
  <c r="O217" i="4"/>
  <c r="Q216" i="4"/>
  <c r="N216" i="4"/>
  <c r="O212" i="4"/>
  <c r="O209" i="4"/>
  <c r="Q208" i="4"/>
  <c r="N208" i="4"/>
  <c r="O204" i="4"/>
  <c r="Q195" i="4"/>
  <c r="Q187" i="4"/>
  <c r="Q179" i="4"/>
  <c r="O173" i="4"/>
  <c r="O169" i="4"/>
  <c r="Q164" i="4"/>
  <c r="N164" i="4"/>
  <c r="O161" i="4"/>
  <c r="Q250" i="4"/>
  <c r="Q227" i="4"/>
  <c r="Q219" i="4"/>
  <c r="Q211" i="4"/>
  <c r="Q203" i="4"/>
  <c r="O197" i="4"/>
  <c r="Q196" i="4"/>
  <c r="N196" i="4"/>
  <c r="O189" i="4"/>
  <c r="Q188" i="4"/>
  <c r="N188" i="4"/>
  <c r="O181" i="4"/>
  <c r="Q180" i="4"/>
  <c r="N180" i="4"/>
  <c r="O266" i="4"/>
  <c r="O258" i="4"/>
  <c r="O254" i="4"/>
  <c r="O238" i="4"/>
  <c r="O234" i="4"/>
  <c r="O229" i="4"/>
  <c r="Q228" i="4"/>
  <c r="N228" i="4"/>
  <c r="O221" i="4"/>
  <c r="Q220" i="4"/>
  <c r="N220" i="4"/>
  <c r="O213" i="4"/>
  <c r="Q212" i="4"/>
  <c r="N212" i="4"/>
  <c r="O205" i="4"/>
  <c r="Q204" i="4"/>
  <c r="N204" i="4"/>
  <c r="Q199" i="4"/>
  <c r="Q191" i="4"/>
  <c r="Q183" i="4"/>
  <c r="Q175" i="4"/>
  <c r="Q172" i="4"/>
  <c r="N172" i="4"/>
  <c r="Q168" i="4"/>
  <c r="N168" i="4"/>
  <c r="O165" i="4"/>
  <c r="Q160" i="4"/>
  <c r="N160" i="4"/>
  <c r="O157" i="4"/>
  <c r="Q171" i="4"/>
  <c r="Q167" i="4"/>
  <c r="Q163" i="4"/>
  <c r="Q159" i="4"/>
  <c r="N156" i="4"/>
  <c r="Q155" i="4"/>
  <c r="O153" i="4"/>
  <c r="N152" i="4"/>
  <c r="Q151" i="4"/>
  <c r="O149" i="4"/>
  <c r="N148" i="4"/>
  <c r="Q147" i="4"/>
  <c r="O145" i="4"/>
  <c r="N144" i="4"/>
  <c r="Q143" i="4"/>
  <c r="O142" i="4"/>
  <c r="Q140" i="4"/>
  <c r="N139" i="4"/>
  <c r="O138" i="4"/>
  <c r="Q136" i="4"/>
  <c r="N135" i="4"/>
  <c r="O134" i="4"/>
  <c r="Q132" i="4"/>
  <c r="N131" i="4"/>
  <c r="O130" i="4"/>
  <c r="Q128" i="4"/>
  <c r="N127" i="4"/>
  <c r="O126" i="4"/>
  <c r="Q124" i="4"/>
  <c r="N123" i="4"/>
  <c r="O122" i="4"/>
  <c r="Q120" i="4"/>
  <c r="N119" i="4"/>
  <c r="O118" i="4"/>
  <c r="Q116" i="4"/>
  <c r="N115" i="4"/>
  <c r="O114" i="4"/>
  <c r="Q112" i="4"/>
  <c r="N111" i="4"/>
  <c r="O110" i="4"/>
  <c r="Q108" i="4"/>
  <c r="Q107" i="4"/>
  <c r="O103" i="4"/>
  <c r="Q99" i="4"/>
  <c r="O95" i="4"/>
  <c r="Q91" i="4"/>
  <c r="O87" i="4"/>
  <c r="Q83" i="4"/>
  <c r="O80" i="4"/>
  <c r="Q156" i="4"/>
  <c r="Q152" i="4"/>
  <c r="Q148" i="4"/>
  <c r="Q144" i="4"/>
  <c r="N142" i="4"/>
  <c r="N138" i="4"/>
  <c r="N134" i="4"/>
  <c r="N130" i="4"/>
  <c r="N126" i="4"/>
  <c r="N122" i="4"/>
  <c r="N118" i="4"/>
  <c r="N116" i="4"/>
  <c r="N114" i="4"/>
  <c r="N112" i="4"/>
  <c r="N110" i="4"/>
  <c r="N108" i="4"/>
  <c r="O104" i="4"/>
  <c r="O101" i="4"/>
  <c r="Q100" i="4"/>
  <c r="N100" i="4"/>
  <c r="O96" i="4"/>
  <c r="O93" i="4"/>
  <c r="Q92" i="4"/>
  <c r="N92" i="4"/>
  <c r="O88" i="4"/>
  <c r="O85" i="4"/>
  <c r="Q84" i="4"/>
  <c r="N84" i="4"/>
  <c r="Q79" i="4"/>
  <c r="Q76" i="4"/>
  <c r="N76" i="4"/>
  <c r="O73" i="4"/>
  <c r="Q131" i="4"/>
  <c r="Q127" i="4"/>
  <c r="Q103" i="4"/>
  <c r="Q95" i="4"/>
  <c r="Q87" i="4"/>
  <c r="O81" i="4"/>
  <c r="Q80" i="4"/>
  <c r="N80" i="4"/>
  <c r="O111" i="4"/>
  <c r="O105" i="4"/>
  <c r="Q104" i="4"/>
  <c r="N104" i="4"/>
  <c r="O97" i="4"/>
  <c r="Q96" i="4"/>
  <c r="N96" i="4"/>
  <c r="O89" i="4"/>
  <c r="Q88" i="4"/>
  <c r="N88" i="4"/>
  <c r="O77" i="4"/>
  <c r="Q72" i="4"/>
  <c r="N72" i="4"/>
  <c r="Q75" i="4"/>
  <c r="Q71" i="4"/>
  <c r="O69" i="4"/>
  <c r="N68" i="4"/>
  <c r="Q67" i="4"/>
  <c r="O66" i="4"/>
  <c r="Q65" i="4"/>
  <c r="O62" i="4"/>
  <c r="Q61" i="4"/>
  <c r="O58" i="4"/>
  <c r="O54" i="4"/>
  <c r="O50" i="4"/>
  <c r="Q43" i="4"/>
  <c r="N43" i="4"/>
  <c r="N36" i="4"/>
  <c r="O36" i="4"/>
  <c r="Q36" i="4"/>
  <c r="Q68" i="4"/>
  <c r="N44" i="4"/>
  <c r="Q44" i="4"/>
  <c r="N40" i="4"/>
  <c r="Q40" i="4"/>
  <c r="Q66" i="4"/>
  <c r="Q62" i="4"/>
  <c r="Q58" i="4"/>
  <c r="Q54" i="4"/>
  <c r="Q50" i="4"/>
  <c r="N28" i="4"/>
  <c r="O28" i="4"/>
  <c r="Q28" i="4"/>
  <c r="Q48" i="4"/>
  <c r="O46" i="4"/>
  <c r="N32" i="4"/>
  <c r="O32" i="4"/>
  <c r="Q32" i="4"/>
  <c r="Q12" i="4"/>
  <c r="N12" i="4"/>
  <c r="O8" i="4"/>
  <c r="O42" i="4"/>
  <c r="N39" i="4"/>
  <c r="O38" i="4"/>
  <c r="O34" i="4"/>
  <c r="O30" i="4"/>
  <c r="N27" i="4"/>
  <c r="O26" i="4"/>
  <c r="Q24" i="4"/>
  <c r="N23" i="4"/>
  <c r="O22" i="4"/>
  <c r="Q20" i="4"/>
  <c r="N19" i="4"/>
  <c r="O18" i="4"/>
  <c r="Q16" i="4"/>
  <c r="Q7" i="4"/>
  <c r="O5" i="4"/>
  <c r="O9" i="4"/>
  <c r="Q8" i="4"/>
  <c r="N8" i="4"/>
  <c r="Q35" i="4"/>
  <c r="Q31" i="4"/>
  <c r="O24" i="4"/>
  <c r="O20" i="4"/>
  <c r="O16" i="4"/>
  <c r="Q15" i="4"/>
  <c r="Q11" i="4"/>
  <c r="Q4" i="4"/>
  <c r="N4" i="4"/>
  <c r="Q3" i="4"/>
  <c r="F13" i="3" l="1"/>
  <c r="F6" i="3"/>
  <c r="F3" i="3"/>
  <c r="F11" i="3"/>
  <c r="L25" i="4"/>
  <c r="M25" i="4" s="1"/>
  <c r="L21" i="4"/>
  <c r="M21" i="4" s="1"/>
  <c r="L17" i="4"/>
  <c r="M17" i="4" s="1"/>
  <c r="L13" i="4"/>
  <c r="M13" i="4" s="1"/>
  <c r="L9" i="4"/>
  <c r="M9" i="4" s="1"/>
  <c r="L5" i="4"/>
  <c r="M5" i="4" s="1"/>
  <c r="F12" i="3"/>
  <c r="B8" i="8"/>
  <c r="C10" i="8"/>
  <c r="B10" i="8" s="1"/>
  <c r="F10" i="3"/>
  <c r="A4" i="3"/>
  <c r="A5" i="3" s="1"/>
  <c r="B6" i="8"/>
  <c r="F4" i="3"/>
  <c r="A6" i="3" l="1"/>
  <c r="C12" i="8"/>
  <c r="B12" i="8" s="1"/>
  <c r="A11" i="3" l="1"/>
  <c r="A9" i="3"/>
  <c r="A10" i="3"/>
  <c r="C14" i="8"/>
  <c r="B14" i="8" s="1"/>
  <c r="A7" i="3"/>
  <c r="A8" i="3"/>
  <c r="C16" i="8" l="1"/>
  <c r="B16" i="8" s="1"/>
</calcChain>
</file>

<file path=xl/comments1.xml><?xml version="1.0" encoding="utf-8"?>
<comments xmlns="http://schemas.openxmlformats.org/spreadsheetml/2006/main">
  <authors>
    <author>J-Marc Stoeffler</author>
  </authors>
  <commentList>
    <comment ref="B21" authorId="0" shapeId="0">
      <text>
        <r>
          <rPr>
            <sz val="8"/>
            <color indexed="81"/>
            <rFont val="Tahoma"/>
            <charset val="1"/>
          </rPr>
          <t xml:space="preserve">
allez, il faut y croire !</t>
        </r>
      </text>
    </comment>
  </commentList>
</comments>
</file>

<file path=xl/comments2.xml><?xml version="1.0" encoding="utf-8"?>
<comments xmlns="http://schemas.openxmlformats.org/spreadsheetml/2006/main">
  <authors>
    <author>J-Marc Stoeffler</author>
    <author>Jean-Marc Stoeffler</author>
  </authors>
  <commentList>
    <comment ref="H1" authorId="0" shape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 shapeId="0">
      <text>
        <r>
          <rPr>
            <sz val="8"/>
            <color indexed="81"/>
            <rFont val="Tahoma"/>
            <charset val="1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 xml:space="preserve">
1) </t>
        </r>
        <r>
          <rPr>
            <sz val="8"/>
            <color indexed="81"/>
            <rFont val="Tahoma"/>
            <charset val="1"/>
          </rPr>
          <t xml:space="preserve">à compléter...
Utiliser l'opérateur de concaténation de texte :
</t>
        </r>
        <r>
          <rPr>
            <b/>
            <sz val="14"/>
            <color indexed="81"/>
            <rFont val="Tahoma"/>
            <family val="2"/>
          </rPr>
          <t xml:space="preserve">... &amp; ...
</t>
        </r>
        <r>
          <rPr>
            <b/>
            <sz val="8"/>
            <color indexed="81"/>
            <rFont val="Tahoma"/>
            <family val="2"/>
          </rPr>
          <t>2)</t>
        </r>
        <r>
          <rPr>
            <sz val="8"/>
            <color indexed="81"/>
            <rFont val="Tahoma"/>
            <family val="2"/>
          </rPr>
          <t xml:space="preserve"> appliquer sur </t>
        </r>
        <r>
          <rPr>
            <b/>
            <sz val="8"/>
            <color indexed="81"/>
            <rFont val="Tahoma"/>
            <family val="2"/>
          </rPr>
          <t>toute</t>
        </r>
        <r>
          <rPr>
            <sz val="8"/>
            <color indexed="81"/>
            <rFont val="Tahoma"/>
            <family val="2"/>
          </rPr>
          <t xml:space="preserve"> la colonne le 
Format &gt; Ccellule &gt;Alignement &gt; </t>
        </r>
        <r>
          <rPr>
            <sz val="12"/>
            <color indexed="81"/>
            <rFont val="Wingdings"/>
            <charset val="2"/>
          </rPr>
          <t>þ</t>
        </r>
        <r>
          <rPr>
            <sz val="8"/>
            <color indexed="81"/>
            <rFont val="Tahoma"/>
            <family val="2"/>
          </rPr>
          <t>ajustement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 xml:space="preserve">
chercher les homonymes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charset val="1"/>
          </rPr>
          <t xml:space="preserve">
=</t>
        </r>
        <r>
          <rPr>
            <b/>
            <sz val="8"/>
            <color indexed="81"/>
            <rFont val="Tahoma"/>
            <family val="2"/>
          </rPr>
          <t>1 : pas d'homonyme
&gt;1 : homonyme</t>
        </r>
      </text>
    </comment>
    <comment ref="N1" authorId="0" shapeId="0">
      <text>
        <r>
          <rPr>
            <b/>
            <sz val="8"/>
            <color indexed="81"/>
            <rFont val="Tahoma"/>
            <charset val="1"/>
          </rPr>
          <t xml:space="preserve">
chercher les doublons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charset val="1"/>
          </rPr>
          <t xml:space="preserve">
=1   : pas dez doublon
&gt;1 : doublon (=erreur)</t>
        </r>
      </text>
    </comment>
    <comment ref="O1" authorId="0" shape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vérifier que le nombre 
de caractères du matricule
 est toujours égal à 8
avec la fonction </t>
        </r>
        <r>
          <rPr>
            <b/>
            <sz val="8"/>
            <color indexed="10"/>
            <rFont val="Tahoma"/>
            <family val="2"/>
          </rPr>
          <t>=NBCAR()</t>
        </r>
      </text>
    </comment>
    <comment ref="P1" authorId="0" shapeId="0">
      <text>
        <r>
          <rPr>
            <b/>
            <sz val="8"/>
            <color indexed="81"/>
            <rFont val="Tahoma"/>
          </rPr>
          <t>se référer aux suivi Formations</t>
        </r>
        <r>
          <rPr>
            <sz val="8"/>
            <color indexed="81"/>
            <rFont val="Tahoma"/>
          </rPr>
          <t xml:space="preserve">
</t>
        </r>
      </text>
    </comment>
    <comment ref="Q1" authorId="0" shapeId="0">
      <text>
        <r>
          <rPr>
            <sz val="8"/>
            <color indexed="81"/>
            <rFont val="Tahoma"/>
            <family val="2"/>
          </rPr>
          <t>utiliser la fonction 
=SOMME.SI(), 
lorsque le suivi de 
formation sera complété</t>
        </r>
      </text>
    </comment>
    <comment ref="B2" authorId="1" shapeId="0">
      <text>
        <r>
          <rPr>
            <b/>
            <sz val="8"/>
            <color indexed="10"/>
            <rFont val="Verdana"/>
            <family val="2"/>
          </rPr>
          <t>Jean-Marc Stoeffler:  version 30 janvier 2011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J2" authorId="0" shapeId="0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A29" authorId="0" shapeId="0">
      <text>
        <r>
          <rPr>
            <b/>
            <sz val="8"/>
            <color indexed="9"/>
            <rFont val="Tahoma"/>
            <family val="2"/>
          </rPr>
          <t>J-Marc Stoeffler:
bravo : vous avez trouvé le doublon !</t>
        </r>
        <r>
          <rPr>
            <sz val="8"/>
            <color indexed="9"/>
            <rFont val="Tahoma"/>
            <family val="2"/>
          </rPr>
          <t xml:space="preserve">
erreur de saisie à corriger -&gt; le bon matricule est 
BERD5123</t>
        </r>
      </text>
    </comment>
    <comment ref="A252" authorId="0" shape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erreur de saisie : matricule correct </t>
        </r>
        <r>
          <rPr>
            <b/>
            <sz val="8"/>
            <color indexed="81"/>
            <rFont val="Tahoma"/>
            <family val="2"/>
          </rPr>
          <t>JMST7049</t>
        </r>
      </text>
    </comment>
    <comment ref="A264" authorId="0" shape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matricule de JMS</t>
        </r>
      </text>
    </comment>
    <comment ref="H264" authorId="0" shapeId="0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75" authorId="0" shape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J-Marc Stoeffler</author>
  </authors>
  <commentList>
    <comment ref="D1" authorId="0" shapeId="0">
      <text>
        <r>
          <rPr>
            <b/>
            <sz val="8"/>
            <color indexed="81"/>
            <rFont val="Tahoma"/>
            <charset val="1"/>
          </rPr>
          <t xml:space="preserve">J-Marc Stoeffler:
</t>
        </r>
        <r>
          <rPr>
            <sz val="8"/>
            <color indexed="81"/>
            <rFont val="Tahoma"/>
            <charset val="1"/>
          </rPr>
          <t xml:space="preserve">calcul à partir du début et de la durée,
lorsqu'elle sera établie en colonne </t>
        </r>
        <r>
          <rPr>
            <b/>
            <sz val="8"/>
            <color indexed="81"/>
            <rFont val="Tahoma"/>
            <family val="2"/>
          </rPr>
          <t>E</t>
        </r>
      </text>
    </comment>
    <comment ref="E1" authorId="0" shape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à compléter par une rechercheV sur la feuille jaune</t>
        </r>
      </text>
    </comment>
    <comment ref="G1" authorId="0" shape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RechercheV sur la Base de Données des salariés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 xml:space="preserve">
nombre de sessions auxquelles participe chaque salarié</t>
        </r>
      </text>
    </comment>
    <comment ref="I2" authorId="0" shape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pensez au format date...</t>
        </r>
      </text>
    </comment>
  </commentList>
</comments>
</file>

<file path=xl/comments4.xml><?xml version="1.0" encoding="utf-8"?>
<comments xmlns="http://schemas.openxmlformats.org/spreadsheetml/2006/main">
  <authors>
    <author>J-Marc Stoeffler</author>
  </authors>
  <commentList>
    <comment ref="E2" authorId="0" shape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à compléter avec la formule =NB.SI() et 
les données du </t>
        </r>
        <r>
          <rPr>
            <b/>
            <sz val="8"/>
            <color indexed="81"/>
            <rFont val="Tahoma"/>
            <family val="2"/>
          </rPr>
          <t>suivi de formation</t>
        </r>
      </text>
    </comment>
    <comment ref="F2" authorId="0" shape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calcul simple avec les données de gauche</t>
        </r>
      </text>
    </comment>
  </commentList>
</comments>
</file>

<file path=xl/comments5.xml><?xml version="1.0" encoding="utf-8"?>
<comments xmlns="http://schemas.openxmlformats.org/spreadsheetml/2006/main">
  <authors>
    <author>J-Marc Stoeffler</author>
    <author>Jean-Marc Stoeffler</author>
  </authors>
  <commentList>
    <comment ref="H1" authorId="0" shape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 shapeId="0">
      <text>
        <r>
          <rPr>
            <sz val="8"/>
            <color indexed="81"/>
            <rFont val="Tahoma"/>
            <charset val="1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 xml:space="preserve">
1) </t>
        </r>
        <r>
          <rPr>
            <sz val="8"/>
            <color indexed="81"/>
            <rFont val="Tahoma"/>
            <charset val="1"/>
          </rPr>
          <t xml:space="preserve">à compléter...
Utiliser l'opérateur de concaténation de texte :
</t>
        </r>
        <r>
          <rPr>
            <b/>
            <sz val="14"/>
            <color indexed="81"/>
            <rFont val="Tahoma"/>
            <family val="2"/>
          </rPr>
          <t xml:space="preserve">... &amp; ...
</t>
        </r>
        <r>
          <rPr>
            <b/>
            <sz val="8"/>
            <color indexed="81"/>
            <rFont val="Tahoma"/>
            <family val="2"/>
          </rPr>
          <t>2)</t>
        </r>
        <r>
          <rPr>
            <sz val="8"/>
            <color indexed="81"/>
            <rFont val="Tahoma"/>
            <family val="2"/>
          </rPr>
          <t xml:space="preserve"> appliquer sur </t>
        </r>
        <r>
          <rPr>
            <b/>
            <sz val="8"/>
            <color indexed="81"/>
            <rFont val="Tahoma"/>
            <family val="2"/>
          </rPr>
          <t>toute</t>
        </r>
        <r>
          <rPr>
            <sz val="8"/>
            <color indexed="81"/>
            <rFont val="Tahoma"/>
            <family val="2"/>
          </rPr>
          <t xml:space="preserve"> la colonne le 
Format &gt; Ccellule &gt;Alignement &gt; </t>
        </r>
        <r>
          <rPr>
            <sz val="12"/>
            <color indexed="81"/>
            <rFont val="Wingdings"/>
            <charset val="2"/>
          </rPr>
          <t>þ</t>
        </r>
        <r>
          <rPr>
            <sz val="8"/>
            <color indexed="81"/>
            <rFont val="Tahoma"/>
            <family val="2"/>
          </rPr>
          <t>ajustement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 xml:space="preserve">
chercher les homonymes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charset val="1"/>
          </rPr>
          <t xml:space="preserve">
=</t>
        </r>
        <r>
          <rPr>
            <b/>
            <sz val="8"/>
            <color indexed="81"/>
            <rFont val="Tahoma"/>
            <family val="2"/>
          </rPr>
          <t>1 : pas d'homonyme
&gt;1 : homonyme</t>
        </r>
      </text>
    </comment>
    <comment ref="N1" authorId="0" shapeId="0">
      <text>
        <r>
          <rPr>
            <b/>
            <sz val="8"/>
            <color indexed="81"/>
            <rFont val="Tahoma"/>
            <charset val="1"/>
          </rPr>
          <t xml:space="preserve">
chercher les doublons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charset val="1"/>
          </rPr>
          <t xml:space="preserve">
=1   : pas dez doublon
&gt;1 : doublon (=erreur)</t>
        </r>
      </text>
    </comment>
    <comment ref="O1" authorId="0" shape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vérifier que le nombre 
de caractères du matricule
 est toujours égal à 8
avec la fonction </t>
        </r>
        <r>
          <rPr>
            <b/>
            <sz val="8"/>
            <color indexed="10"/>
            <rFont val="Tahoma"/>
            <family val="2"/>
          </rPr>
          <t>=NBCAR()</t>
        </r>
      </text>
    </comment>
    <comment ref="B2" authorId="1" shapeId="0">
      <text>
        <r>
          <rPr>
            <b/>
            <sz val="8"/>
            <color indexed="10"/>
            <rFont val="Verdana"/>
            <family val="2"/>
          </rPr>
          <t>Jean-Marc Stoeffler:  version 30 janvier 2011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J2" authorId="0" shapeId="0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A29" authorId="0" shapeId="0">
      <text>
        <r>
          <rPr>
            <b/>
            <sz val="8"/>
            <color indexed="9"/>
            <rFont val="Tahoma"/>
            <family val="2"/>
          </rPr>
          <t>J-Marc Stoeffler:
bravo : vous avez trouvé le doublon !</t>
        </r>
        <r>
          <rPr>
            <sz val="8"/>
            <color indexed="9"/>
            <rFont val="Tahoma"/>
            <family val="2"/>
          </rPr>
          <t xml:space="preserve">
erreur de saisie à corriger -&gt; le bon matricule est 
BERD5123</t>
        </r>
      </text>
    </comment>
    <comment ref="A250" authorId="0" shape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erreur de saisie : matricule correct </t>
        </r>
        <r>
          <rPr>
            <b/>
            <sz val="8"/>
            <color indexed="81"/>
            <rFont val="Tahoma"/>
            <family val="2"/>
          </rPr>
          <t>JMST7049</t>
        </r>
      </text>
    </comment>
    <comment ref="A262" authorId="0" shape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matricule de JMS</t>
        </r>
      </text>
    </comment>
    <comment ref="H262" authorId="0" shapeId="0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73" authorId="0" shapeId="0">
      <text>
        <r>
          <rPr>
            <b/>
            <sz val="8"/>
            <color indexed="81"/>
            <rFont val="Tahoma"/>
            <charset val="1"/>
          </rPr>
          <t>J-Marc Stoeffler: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J-Marc Stoeffler</author>
    <author>Jean-Marc Stoeffler</author>
  </authors>
  <commentList>
    <comment ref="A1" authorId="0" shapeId="0">
      <text>
        <r>
          <rPr>
            <b/>
            <sz val="8"/>
            <color indexed="81"/>
            <rFont val="Tahoma"/>
            <charset val="1"/>
          </rPr>
          <t>sheet to be hide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H1" authorId="0" shape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 shapeId="0">
      <text>
        <r>
          <rPr>
            <sz val="8"/>
            <color indexed="81"/>
            <rFont val="Tahoma"/>
            <charset val="1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B2" authorId="1" shapeId="0">
      <text>
        <r>
          <rPr>
            <b/>
            <sz val="8"/>
            <color indexed="10"/>
            <rFont val="Verdana"/>
            <family val="2"/>
          </rPr>
          <t>Jean-Marc Stoeffler:  octobre 2008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</t>
        </r>
      </text>
    </comment>
    <comment ref="J2" authorId="0" shapeId="0">
      <text>
        <r>
          <rPr>
            <sz val="8"/>
            <color indexed="81"/>
            <rFont val="Tahoma"/>
            <family val="2"/>
          </rPr>
          <t>exemple ajuster la date :
=DATE(ANNEE(J2)+2;MOIS(J2);JOUR(J2))</t>
        </r>
      </text>
    </comment>
  </commentList>
</comments>
</file>

<file path=xl/sharedStrings.xml><?xml version="1.0" encoding="utf-8"?>
<sst xmlns="http://schemas.openxmlformats.org/spreadsheetml/2006/main" count="4162" uniqueCount="939">
  <si>
    <t>NOM</t>
  </si>
  <si>
    <t>PRENOM</t>
  </si>
  <si>
    <t>TEL</t>
  </si>
  <si>
    <t>Qualification</t>
  </si>
  <si>
    <t>SITE</t>
  </si>
  <si>
    <t>PIECE</t>
  </si>
  <si>
    <t>SALAIRE</t>
  </si>
  <si>
    <t>sexe</t>
  </si>
  <si>
    <t>date de naisssance</t>
  </si>
  <si>
    <t>ABENHAÏM</t>
  </si>
  <si>
    <t>MYHA5660</t>
  </si>
  <si>
    <t>1-agent</t>
  </si>
  <si>
    <t>Paris</t>
  </si>
  <si>
    <t>pièce 58</t>
  </si>
  <si>
    <t>femme</t>
  </si>
  <si>
    <t>ABSCHEN</t>
  </si>
  <si>
    <t>Jean</t>
  </si>
  <si>
    <t>JUJA7577</t>
  </si>
  <si>
    <t>2-maitrise</t>
  </si>
  <si>
    <t>pièce 74</t>
  </si>
  <si>
    <t>homme</t>
  </si>
  <si>
    <t>ADAMO</t>
  </si>
  <si>
    <t>Stéphane</t>
  </si>
  <si>
    <t>STWA6754</t>
  </si>
  <si>
    <t>3-cadre</t>
  </si>
  <si>
    <t>pièce 73</t>
  </si>
  <si>
    <t>AGAPOF</t>
  </si>
  <si>
    <t>Marion</t>
  </si>
  <si>
    <t>MOXA8674</t>
  </si>
  <si>
    <t>Nice</t>
  </si>
  <si>
    <t>pièce 109</t>
  </si>
  <si>
    <t>ALEMBERT</t>
  </si>
  <si>
    <t>Olivier</t>
  </si>
  <si>
    <t>OKHA7400</t>
  </si>
  <si>
    <t>pièce 134</t>
  </si>
  <si>
    <t>AMELLAL</t>
  </si>
  <si>
    <t>Henri</t>
  </si>
  <si>
    <t>HXFA5611</t>
  </si>
  <si>
    <t>pièce 104</t>
  </si>
  <si>
    <t>Marc</t>
  </si>
  <si>
    <t>pièce 232</t>
  </si>
  <si>
    <t>Viviane</t>
  </si>
  <si>
    <t>VYKA6766</t>
  </si>
  <si>
    <t>Strasbourg</t>
  </si>
  <si>
    <t>pièce 80</t>
  </si>
  <si>
    <t>ANGONIN</t>
  </si>
  <si>
    <t>Jean-Pierre</t>
  </si>
  <si>
    <t>JTNA6125</t>
  </si>
  <si>
    <t>pièce 70</t>
  </si>
  <si>
    <t>AZOURA</t>
  </si>
  <si>
    <t>Marie-France</t>
  </si>
  <si>
    <t>MWCA6264</t>
  </si>
  <si>
    <t>AZRIA</t>
  </si>
  <si>
    <t>Maryse</t>
  </si>
  <si>
    <t>MJXA6545</t>
  </si>
  <si>
    <t>pièce 233</t>
  </si>
  <si>
    <t>BACH</t>
  </si>
  <si>
    <t>Sylvie</t>
  </si>
  <si>
    <t>SLJB6306</t>
  </si>
  <si>
    <t>pièce 90</t>
  </si>
  <si>
    <t>BAH</t>
  </si>
  <si>
    <t>Paule</t>
  </si>
  <si>
    <t>PBXB6056</t>
  </si>
  <si>
    <t>pièce 131</t>
  </si>
  <si>
    <t>BARNAUD</t>
  </si>
  <si>
    <t>Janine</t>
  </si>
  <si>
    <t>JQAB5530</t>
  </si>
  <si>
    <t>BARRACHINA</t>
  </si>
  <si>
    <t>Monique</t>
  </si>
  <si>
    <t>MCEB7242</t>
  </si>
  <si>
    <t>pièce 35</t>
  </si>
  <si>
    <t>BARRANDON</t>
  </si>
  <si>
    <t>Stéphanie</t>
  </si>
  <si>
    <t>SLFB8536</t>
  </si>
  <si>
    <t>pièce 34</t>
  </si>
  <si>
    <t>BASS</t>
  </si>
  <si>
    <t>Thierry</t>
  </si>
  <si>
    <t>TBJB6446</t>
  </si>
  <si>
    <t>BAUDET</t>
  </si>
  <si>
    <t>Arlette</t>
  </si>
  <si>
    <t>ANTB6715</t>
  </si>
  <si>
    <t>pièce 91</t>
  </si>
  <si>
    <t>Michele</t>
  </si>
  <si>
    <t>MIVB7134</t>
  </si>
  <si>
    <t>pièce 96</t>
  </si>
  <si>
    <t>BEAUDEAU</t>
  </si>
  <si>
    <t>Gérard</t>
  </si>
  <si>
    <t>GLFB8131</t>
  </si>
  <si>
    <t>pièce 212</t>
  </si>
  <si>
    <t>BEAUMIER</t>
  </si>
  <si>
    <t>Isabelle</t>
  </si>
  <si>
    <t>ISKB7122</t>
  </si>
  <si>
    <t>pièce 17</t>
  </si>
  <si>
    <t>BEDO</t>
  </si>
  <si>
    <t>JQDB8360</t>
  </si>
  <si>
    <t>pièce 219</t>
  </si>
  <si>
    <t>BEETHOVEN</t>
  </si>
  <si>
    <t>MRTB6165</t>
  </si>
  <si>
    <t>BENHAMOU</t>
  </si>
  <si>
    <t>Pauline</t>
  </si>
  <si>
    <t>JFIB7352</t>
  </si>
  <si>
    <t>BENSIMHON</t>
  </si>
  <si>
    <t>Pascal</t>
  </si>
  <si>
    <t>PQWB6377</t>
  </si>
  <si>
    <t>BENSIMON</t>
  </si>
  <si>
    <t>Elisabeth</t>
  </si>
  <si>
    <t>ERUB5334</t>
  </si>
  <si>
    <t>BÉRAUD</t>
  </si>
  <si>
    <t>Nathalie</t>
  </si>
  <si>
    <t>NYSB7206</t>
  </si>
  <si>
    <t>pièce 245</t>
  </si>
  <si>
    <t>BERDUGO</t>
  </si>
  <si>
    <t>Bernadette</t>
  </si>
  <si>
    <t>pièce 64</t>
  </si>
  <si>
    <t>BERTOLO</t>
  </si>
  <si>
    <t>Claudie</t>
  </si>
  <si>
    <t>CESB5072</t>
  </si>
  <si>
    <t>pièce 238</t>
  </si>
  <si>
    <t>BERTRAND</t>
  </si>
  <si>
    <t>Roger</t>
  </si>
  <si>
    <t>RYGB6744</t>
  </si>
  <si>
    <t>BIDAULT</t>
  </si>
  <si>
    <t>Marie-Reine</t>
  </si>
  <si>
    <t>MROB4443</t>
  </si>
  <si>
    <t>BINET</t>
  </si>
  <si>
    <t>Emmanuel</t>
  </si>
  <si>
    <t>EUUB6671</t>
  </si>
  <si>
    <t>pièce 55</t>
  </si>
  <si>
    <t>OTHB8402</t>
  </si>
  <si>
    <t>SAINT DE FLER</t>
  </si>
  <si>
    <t>Théo</t>
  </si>
  <si>
    <t>JMS7049</t>
  </si>
  <si>
    <t>4-cadre supérieur</t>
  </si>
  <si>
    <t>pièce 226</t>
  </si>
  <si>
    <t>BLANCHOT</t>
  </si>
  <si>
    <t>Guy</t>
  </si>
  <si>
    <t>GYPB5625</t>
  </si>
  <si>
    <t>pièce 78</t>
  </si>
  <si>
    <t>BOLLO</t>
  </si>
  <si>
    <t>René</t>
  </si>
  <si>
    <t>RXXB7135</t>
  </si>
  <si>
    <t>pièce 107</t>
  </si>
  <si>
    <t>BONNAY</t>
  </si>
  <si>
    <t>Céline</t>
  </si>
  <si>
    <t>CKCB8576</t>
  </si>
  <si>
    <t>BOUCHET</t>
  </si>
  <si>
    <t>Audrey</t>
  </si>
  <si>
    <t>AJDB8746</t>
  </si>
  <si>
    <t>Micheline</t>
  </si>
  <si>
    <t>MISB6160</t>
  </si>
  <si>
    <t>BOUDART</t>
  </si>
  <si>
    <t>Orianne</t>
  </si>
  <si>
    <t>OKVB8647</t>
  </si>
  <si>
    <t>pièce SEC</t>
  </si>
  <si>
    <t>BOULLICAUD</t>
  </si>
  <si>
    <t>Paul</t>
  </si>
  <si>
    <t>PMFB7433</t>
  </si>
  <si>
    <t>BOUN</t>
  </si>
  <si>
    <t>Jeanine</t>
  </si>
  <si>
    <t>JANB6264</t>
  </si>
  <si>
    <t>BOUSLAH</t>
  </si>
  <si>
    <t>Fabien</t>
  </si>
  <si>
    <t>FJOB6070</t>
  </si>
  <si>
    <t>pièce 216</t>
  </si>
  <si>
    <t>Elsa</t>
  </si>
  <si>
    <t>JMSD7544</t>
  </si>
  <si>
    <t>pièce 224</t>
  </si>
  <si>
    <t>BOVERO</t>
  </si>
  <si>
    <t>Gilbert</t>
  </si>
  <si>
    <t>GTAB6410</t>
  </si>
  <si>
    <t>BRELEUR</t>
  </si>
  <si>
    <t>Christophe</t>
  </si>
  <si>
    <t>CGIB8632</t>
  </si>
  <si>
    <t>BRON</t>
  </si>
  <si>
    <t>Geneviève</t>
  </si>
  <si>
    <t>GBCB6754</t>
  </si>
  <si>
    <t>BRUNET</t>
  </si>
  <si>
    <t>Murielle</t>
  </si>
  <si>
    <t>MPNB8133</t>
  </si>
  <si>
    <t>BSIRI</t>
  </si>
  <si>
    <t>Marie-Rose</t>
  </si>
  <si>
    <t>MCAB7007</t>
  </si>
  <si>
    <t>pièce 67</t>
  </si>
  <si>
    <t>CAILLOT</t>
  </si>
  <si>
    <t>Martine</t>
  </si>
  <si>
    <t>MRVC6701</t>
  </si>
  <si>
    <t>CALVET</t>
  </si>
  <si>
    <t>Chrystel</t>
  </si>
  <si>
    <t>CRSC7607</t>
  </si>
  <si>
    <t>CAMELOT</t>
  </si>
  <si>
    <t>Cédric</t>
  </si>
  <si>
    <t>CPQC8256</t>
  </si>
  <si>
    <t>Lille</t>
  </si>
  <si>
    <t>secrétariat</t>
  </si>
  <si>
    <t>CARRERA</t>
  </si>
  <si>
    <t>Victor</t>
  </si>
  <si>
    <t>VLQC5335</t>
  </si>
  <si>
    <t>pièce 129</t>
  </si>
  <si>
    <t>Quentin</t>
  </si>
  <si>
    <t>pièce 222</t>
  </si>
  <si>
    <t>CHAMBLAS</t>
  </si>
  <si>
    <t>PMKC7404</t>
  </si>
  <si>
    <t>CHARDON</t>
  </si>
  <si>
    <t>Camille</t>
  </si>
  <si>
    <t>CSPC8224</t>
  </si>
  <si>
    <t>CHAUBEAU</t>
  </si>
  <si>
    <t>Louis</t>
  </si>
  <si>
    <t>LIJC8646</t>
  </si>
  <si>
    <t>pièce 83</t>
  </si>
  <si>
    <t>CHAVES</t>
  </si>
  <si>
    <t>TIVC7641</t>
  </si>
  <si>
    <t>pièce 51</t>
  </si>
  <si>
    <t>CHEHMAT</t>
  </si>
  <si>
    <t>Jocelyne</t>
  </si>
  <si>
    <t>JTDC5252</t>
  </si>
  <si>
    <t>CHI</t>
  </si>
  <si>
    <t>Nicole</t>
  </si>
  <si>
    <t>NGEC6534</t>
  </si>
  <si>
    <t>JOLIBOIS</t>
  </si>
  <si>
    <t>MYJJ7555</t>
  </si>
  <si>
    <t>pièce 95</t>
  </si>
  <si>
    <t>CHRISTOPHE</t>
  </si>
  <si>
    <t>Laetitia</t>
  </si>
  <si>
    <t>CLAVERIE</t>
  </si>
  <si>
    <t>CQCC6720</t>
  </si>
  <si>
    <t>COBHEN</t>
  </si>
  <si>
    <t>Gaylor</t>
  </si>
  <si>
    <t>GADC8337</t>
  </si>
  <si>
    <t>COHEN</t>
  </si>
  <si>
    <t>Christian</t>
  </si>
  <si>
    <t>CXGC7710</t>
  </si>
  <si>
    <t>COMTE</t>
  </si>
  <si>
    <t>Martin</t>
  </si>
  <si>
    <t>MOMC7014</t>
  </si>
  <si>
    <t>pièce 110</t>
  </si>
  <si>
    <t>CORBET</t>
  </si>
  <si>
    <t>PTLC8562</t>
  </si>
  <si>
    <t>COUDERC</t>
  </si>
  <si>
    <t>Marie-Louise</t>
  </si>
  <si>
    <t>MYSC6155</t>
  </si>
  <si>
    <t>pièce 97</t>
  </si>
  <si>
    <t>COUGET</t>
  </si>
  <si>
    <t>Delphine</t>
  </si>
  <si>
    <t>DYGC7021</t>
  </si>
  <si>
    <t>pièce 66</t>
  </si>
  <si>
    <t>GEIL</t>
  </si>
  <si>
    <t>Dominique</t>
  </si>
  <si>
    <t>DNJG6516</t>
  </si>
  <si>
    <t>CROMBEZ</t>
  </si>
  <si>
    <t>Nadia</t>
  </si>
  <si>
    <t>NRAC8563</t>
  </si>
  <si>
    <t>CUCIT</t>
  </si>
  <si>
    <t>MVNC7632</t>
  </si>
  <si>
    <t>CYMBALIST</t>
  </si>
  <si>
    <t>CYVC6773</t>
  </si>
  <si>
    <t>pièce 118</t>
  </si>
  <si>
    <t>DAMBSKI</t>
  </si>
  <si>
    <t>RJTD6541</t>
  </si>
  <si>
    <t>pièce 14</t>
  </si>
  <si>
    <t>DANIEL</t>
  </si>
  <si>
    <t>MVOD7617</t>
  </si>
  <si>
    <t>pièce 255</t>
  </si>
  <si>
    <t>DEDIEU</t>
  </si>
  <si>
    <t>Vanessa</t>
  </si>
  <si>
    <t>VDJD8315</t>
  </si>
  <si>
    <t>DEFRANCE</t>
  </si>
  <si>
    <t>Eliette</t>
  </si>
  <si>
    <t>EQDD5640</t>
  </si>
  <si>
    <t>DEIXONNE</t>
  </si>
  <si>
    <t>Nadine</t>
  </si>
  <si>
    <t>NQRD6661</t>
  </si>
  <si>
    <t>pièce 133</t>
  </si>
  <si>
    <t>DELAMARRE</t>
  </si>
  <si>
    <t>Jean-Luc</t>
  </si>
  <si>
    <t>JHLD7172</t>
  </si>
  <si>
    <t>FEBVRE</t>
  </si>
  <si>
    <t>Denis</t>
  </si>
  <si>
    <t>DEOF6271</t>
  </si>
  <si>
    <t>DENIS</t>
  </si>
  <si>
    <t>Claudine</t>
  </si>
  <si>
    <t>CAND6545</t>
  </si>
  <si>
    <t>pièce 136</t>
  </si>
  <si>
    <t>DESHAYES</t>
  </si>
  <si>
    <t>IXID6657</t>
  </si>
  <si>
    <t>pièce 138</t>
  </si>
  <si>
    <t>DESROSES</t>
  </si>
  <si>
    <t>MLQD7466</t>
  </si>
  <si>
    <t>DESTAIN</t>
  </si>
  <si>
    <t>Roseline</t>
  </si>
  <si>
    <t>RJND6600</t>
  </si>
  <si>
    <t>D'HÉROUVILLE</t>
  </si>
  <si>
    <t>Yolande</t>
  </si>
  <si>
    <t>YKKD5702</t>
  </si>
  <si>
    <t>pièce 53</t>
  </si>
  <si>
    <t>DI</t>
  </si>
  <si>
    <t>NXCD6257</t>
  </si>
  <si>
    <t>pièce 206</t>
  </si>
  <si>
    <t>DONG</t>
  </si>
  <si>
    <t>LIVD8556</t>
  </si>
  <si>
    <t>DORLEANS</t>
  </si>
  <si>
    <t>François-Xavier</t>
  </si>
  <si>
    <t>JMSD4700</t>
  </si>
  <si>
    <t>pièce 211</t>
  </si>
  <si>
    <t>Jérémie</t>
  </si>
  <si>
    <t>JMSP8176</t>
  </si>
  <si>
    <t>pièce 229</t>
  </si>
  <si>
    <t>DOUCOURE</t>
  </si>
  <si>
    <t>Sébastien</t>
  </si>
  <si>
    <t>SXND8105</t>
  </si>
  <si>
    <t>pièce 115</t>
  </si>
  <si>
    <t>DUPRÉ</t>
  </si>
  <si>
    <t>Sophie</t>
  </si>
  <si>
    <t>SPRD5631</t>
  </si>
  <si>
    <t>pièce 62</t>
  </si>
  <si>
    <t>DUROC</t>
  </si>
  <si>
    <t>Annie</t>
  </si>
  <si>
    <t>AVGD5737</t>
  </si>
  <si>
    <t>EGREVE</t>
  </si>
  <si>
    <t>Aymeric</t>
  </si>
  <si>
    <t>JLVD8341</t>
  </si>
  <si>
    <t>pièce 221</t>
  </si>
  <si>
    <t>RAMBEAUD</t>
  </si>
  <si>
    <t>CWER6730</t>
  </si>
  <si>
    <t>pièce 93</t>
  </si>
  <si>
    <t>EL KAABI</t>
  </si>
  <si>
    <t>NGNE6540</t>
  </si>
  <si>
    <t>pièce 56</t>
  </si>
  <si>
    <t>FALZON</t>
  </si>
  <si>
    <t>Patricia</t>
  </si>
  <si>
    <t>PJGF6611</t>
  </si>
  <si>
    <t>pièce 22</t>
  </si>
  <si>
    <t>FARIDI</t>
  </si>
  <si>
    <t>MMOF6157</t>
  </si>
  <si>
    <t>FAUCHEUX</t>
  </si>
  <si>
    <t>Michel</t>
  </si>
  <si>
    <t>MSWF6234</t>
  </si>
  <si>
    <t>pièce 220</t>
  </si>
  <si>
    <t>FAUQUIER</t>
  </si>
  <si>
    <t>Mireille</t>
  </si>
  <si>
    <t>MKYF5727</t>
  </si>
  <si>
    <t>pièce 241</t>
  </si>
  <si>
    <t>FAVRE</t>
  </si>
  <si>
    <t>Dany</t>
  </si>
  <si>
    <t>DBPF5706</t>
  </si>
  <si>
    <t>pièce 60</t>
  </si>
  <si>
    <t>VANNAXAY</t>
  </si>
  <si>
    <t>Francis</t>
  </si>
  <si>
    <t>FBJV6135</t>
  </si>
  <si>
    <t>FEDON</t>
  </si>
  <si>
    <t>Marie-Claude</t>
  </si>
  <si>
    <t>MFOF5566</t>
  </si>
  <si>
    <t>pièce 132</t>
  </si>
  <si>
    <t>FERNANDEZ</t>
  </si>
  <si>
    <t>Yvette</t>
  </si>
  <si>
    <t>YSPF6735</t>
  </si>
  <si>
    <t>CHICHE</t>
  </si>
  <si>
    <t>Vincent</t>
  </si>
  <si>
    <t>VVJC6063</t>
  </si>
  <si>
    <t>FERRAND</t>
  </si>
  <si>
    <t>SDSF8642</t>
  </si>
  <si>
    <t>FILLEAU</t>
  </si>
  <si>
    <t>SDDF6635</t>
  </si>
  <si>
    <t>FITOUSSI</t>
  </si>
  <si>
    <t>Samuel</t>
  </si>
  <si>
    <t>SBCF6227</t>
  </si>
  <si>
    <t>FOURNOL</t>
  </si>
  <si>
    <t>NIAF7617</t>
  </si>
  <si>
    <t>FRANÇOIS</t>
  </si>
  <si>
    <t>Anne-Sophie</t>
  </si>
  <si>
    <t>AMHF8047</t>
  </si>
  <si>
    <t>pièce S R</t>
  </si>
  <si>
    <t>FRETTE</t>
  </si>
  <si>
    <t>CNIF7674</t>
  </si>
  <si>
    <t>ONG</t>
  </si>
  <si>
    <t>Daniel</t>
  </si>
  <si>
    <t>DOSO6011</t>
  </si>
  <si>
    <t>FREYSSINET</t>
  </si>
  <si>
    <t>Ludovic</t>
  </si>
  <si>
    <t>JMSF8440</t>
  </si>
  <si>
    <t>pièce 227</t>
  </si>
  <si>
    <t>Maud</t>
  </si>
  <si>
    <t>JMSF8414</t>
  </si>
  <si>
    <t>pièce 225</t>
  </si>
  <si>
    <t>FRISA</t>
  </si>
  <si>
    <t>Brigitte</t>
  </si>
  <si>
    <t>BMFF7426</t>
  </si>
  <si>
    <t>CERCOTTE</t>
  </si>
  <si>
    <t>Marie-Isabelle</t>
  </si>
  <si>
    <t>JMSC6372</t>
  </si>
  <si>
    <t>GENTIL</t>
  </si>
  <si>
    <t>Michelle</t>
  </si>
  <si>
    <t>MMQG6731</t>
  </si>
  <si>
    <t>GEORGET</t>
  </si>
  <si>
    <t>Philippe</t>
  </si>
  <si>
    <t>PRUG6415</t>
  </si>
  <si>
    <t>GHAFFAR</t>
  </si>
  <si>
    <t>Ghislaine</t>
  </si>
  <si>
    <t>GCEG6533</t>
  </si>
  <si>
    <t>GHIBAUDO</t>
  </si>
  <si>
    <t>NSKG5677</t>
  </si>
  <si>
    <t>GILLINGHAM</t>
  </si>
  <si>
    <t>Magdeleine</t>
  </si>
  <si>
    <t>MOWG6542</t>
  </si>
  <si>
    <t>pièce 209</t>
  </si>
  <si>
    <t>GIRARD</t>
  </si>
  <si>
    <t>André</t>
  </si>
  <si>
    <t>APBG6032</t>
  </si>
  <si>
    <t>pièce 202</t>
  </si>
  <si>
    <t>GIRAUDO</t>
  </si>
  <si>
    <t>JTEG6605</t>
  </si>
  <si>
    <t>GIRON</t>
  </si>
  <si>
    <t>Anne-Marie</t>
  </si>
  <si>
    <t>AQLG6122</t>
  </si>
  <si>
    <t>GLYNATSIS</t>
  </si>
  <si>
    <t>Estelle</t>
  </si>
  <si>
    <t>EHHG7223</t>
  </si>
  <si>
    <t>pièce 82</t>
  </si>
  <si>
    <t>GONDOUIN</t>
  </si>
  <si>
    <t>Bernard</t>
  </si>
  <si>
    <t>BVSG6132</t>
  </si>
  <si>
    <t>GORZINSKY</t>
  </si>
  <si>
    <t>Odette</t>
  </si>
  <si>
    <t>OQFG7421</t>
  </si>
  <si>
    <t>GOUILLON</t>
  </si>
  <si>
    <t>Chantal</t>
  </si>
  <si>
    <t>CETG6267</t>
  </si>
  <si>
    <t>GOYER</t>
  </si>
  <si>
    <t>BOHG6406</t>
  </si>
  <si>
    <t>GRAIN</t>
  </si>
  <si>
    <t>Laurence</t>
  </si>
  <si>
    <t>LMTG8154</t>
  </si>
  <si>
    <t>GUELT</t>
  </si>
  <si>
    <t>MXXG5021</t>
  </si>
  <si>
    <t>GUILLE</t>
  </si>
  <si>
    <t>JGXG5022</t>
  </si>
  <si>
    <t>GUITTON</t>
  </si>
  <si>
    <t>FBBG8352</t>
  </si>
  <si>
    <t>GUTFREUND</t>
  </si>
  <si>
    <t>DVXG6757</t>
  </si>
  <si>
    <t>GUYOT</t>
  </si>
  <si>
    <t>Pierre</t>
  </si>
  <si>
    <t>PAIG5175</t>
  </si>
  <si>
    <t>pièce 239</t>
  </si>
  <si>
    <t>HABRANT</t>
  </si>
  <si>
    <t>Julie</t>
  </si>
  <si>
    <t>JKXH8362</t>
  </si>
  <si>
    <t>HARAULT</t>
  </si>
  <si>
    <t>Armelle</t>
  </si>
  <si>
    <t>AHBH6412</t>
  </si>
  <si>
    <t>pièce 32</t>
  </si>
  <si>
    <t>HERBÉ</t>
  </si>
  <si>
    <t>Joelle</t>
  </si>
  <si>
    <t>GQNF6600</t>
  </si>
  <si>
    <t>HERCLICH</t>
  </si>
  <si>
    <t>Laura</t>
  </si>
  <si>
    <t>LMAH8655</t>
  </si>
  <si>
    <t>HERMANT</t>
  </si>
  <si>
    <t>JNPH5204</t>
  </si>
  <si>
    <t>HERSELIN</t>
  </si>
  <si>
    <t>BBSH5466</t>
  </si>
  <si>
    <t>pièce 20</t>
  </si>
  <si>
    <t>HEURAUX</t>
  </si>
  <si>
    <t>Catherine</t>
  </si>
  <si>
    <t>CLEH5730</t>
  </si>
  <si>
    <t>HUSETOWSKI</t>
  </si>
  <si>
    <t>Franca</t>
  </si>
  <si>
    <t>FDPH6653</t>
  </si>
  <si>
    <t>ILARDO</t>
  </si>
  <si>
    <t>SOYI7625</t>
  </si>
  <si>
    <t>IMMEUBLE</t>
  </si>
  <si>
    <t>SMKI6600</t>
  </si>
  <si>
    <t>ZOUC</t>
  </si>
  <si>
    <t>Fred</t>
  </si>
  <si>
    <t>FIFZ6677</t>
  </si>
  <si>
    <t>JOLY</t>
  </si>
  <si>
    <t>Gautier</t>
  </si>
  <si>
    <t>GRRJ8613</t>
  </si>
  <si>
    <t>JULIENSE</t>
  </si>
  <si>
    <t>JMSJ7347</t>
  </si>
  <si>
    <t>pièce 223</t>
  </si>
  <si>
    <t>THAO</t>
  </si>
  <si>
    <t>Sylvain</t>
  </si>
  <si>
    <t>SAIT6376</t>
  </si>
  <si>
    <t>pièce 69</t>
  </si>
  <si>
    <t>Matthieu</t>
  </si>
  <si>
    <t>JMSJ7146</t>
  </si>
  <si>
    <t>KAC</t>
  </si>
  <si>
    <t>Christine</t>
  </si>
  <si>
    <t>CLBK6766</t>
  </si>
  <si>
    <t>KARSENTY</t>
  </si>
  <si>
    <t>CRMK7744</t>
  </si>
  <si>
    <t>KILBURG</t>
  </si>
  <si>
    <t>Caroline</t>
  </si>
  <si>
    <t>CPEK8401</t>
  </si>
  <si>
    <t>KONGOLO</t>
  </si>
  <si>
    <t>David</t>
  </si>
  <si>
    <t>DICK8204</t>
  </si>
  <si>
    <t>KRIEF</t>
  </si>
  <si>
    <t>AYUK6063</t>
  </si>
  <si>
    <t>KTORZA</t>
  </si>
  <si>
    <t>Juliette</t>
  </si>
  <si>
    <t>JBKK8146</t>
  </si>
  <si>
    <t>LACHAUSSÉE</t>
  </si>
  <si>
    <t>Anita</t>
  </si>
  <si>
    <t>AVWL8675</t>
  </si>
  <si>
    <t>LACIRE</t>
  </si>
  <si>
    <t>VMWL6764</t>
  </si>
  <si>
    <t>LADD</t>
  </si>
  <si>
    <t>Claude</t>
  </si>
  <si>
    <t>CPJL6502</t>
  </si>
  <si>
    <t>LAFORET</t>
  </si>
  <si>
    <t>Clara</t>
  </si>
  <si>
    <t>JMSL8134</t>
  </si>
  <si>
    <t>pièce 228</t>
  </si>
  <si>
    <t>Hubert</t>
  </si>
  <si>
    <t>JMSL4414</t>
  </si>
  <si>
    <t>LAM</t>
  </si>
  <si>
    <t>Pierrette</t>
  </si>
  <si>
    <t>PWML6446</t>
  </si>
  <si>
    <t>pièce 135</t>
  </si>
  <si>
    <t>LAMBERT</t>
  </si>
  <si>
    <t>GJOL6366</t>
  </si>
  <si>
    <t>pièce 240</t>
  </si>
  <si>
    <t>DELUC</t>
  </si>
  <si>
    <t>PYED6237</t>
  </si>
  <si>
    <t>LANLO</t>
  </si>
  <si>
    <t>NPNL7115</t>
  </si>
  <si>
    <t>LAUB</t>
  </si>
  <si>
    <t>NXOL5641</t>
  </si>
  <si>
    <t>plateau 1</t>
  </si>
  <si>
    <t>LE BARBANCHON</t>
  </si>
  <si>
    <t>JBHL5567</t>
  </si>
  <si>
    <t>LE HYARIC</t>
  </si>
  <si>
    <t>NFIL7015</t>
  </si>
  <si>
    <t>LE PREVOST</t>
  </si>
  <si>
    <t>Marie-Anne</t>
  </si>
  <si>
    <t>JMSL5165</t>
  </si>
  <si>
    <t>ROUX</t>
  </si>
  <si>
    <t>Yveline</t>
  </si>
  <si>
    <t>JMSR5170</t>
  </si>
  <si>
    <t>LEBAS</t>
  </si>
  <si>
    <t>Eliane</t>
  </si>
  <si>
    <t>ENJL5235</t>
  </si>
  <si>
    <t>LEBRETON</t>
  </si>
  <si>
    <t>OGCL6364</t>
  </si>
  <si>
    <t>LEDOUX</t>
  </si>
  <si>
    <t>Madeleine</t>
  </si>
  <si>
    <t>MADL6271</t>
  </si>
  <si>
    <t>LEE</t>
  </si>
  <si>
    <t>DDPL8406</t>
  </si>
  <si>
    <t>LEFORT</t>
  </si>
  <si>
    <t>Myriam</t>
  </si>
  <si>
    <t>MRDL8450</t>
  </si>
  <si>
    <t>LEGRAND</t>
  </si>
  <si>
    <t>SNDL8075</t>
  </si>
  <si>
    <t>LEKA</t>
  </si>
  <si>
    <t>BWUL7225</t>
  </si>
  <si>
    <t>LEMAIRE</t>
  </si>
  <si>
    <t>PGBL6442</t>
  </si>
  <si>
    <t>LEMARI</t>
  </si>
  <si>
    <t>Marie-Brigitte</t>
  </si>
  <si>
    <t>MCTM6063</t>
  </si>
  <si>
    <t>LEMARIÉ</t>
  </si>
  <si>
    <t>DULL8603</t>
  </si>
  <si>
    <t>pièce 234</t>
  </si>
  <si>
    <t>LEURRE</t>
  </si>
  <si>
    <t>Denise</t>
  </si>
  <si>
    <t>DBSL6400</t>
  </si>
  <si>
    <t>Jean-José</t>
  </si>
  <si>
    <t>JMSF5047</t>
  </si>
  <si>
    <t>pièce 218</t>
  </si>
  <si>
    <t>BLANC</t>
  </si>
  <si>
    <t>Giséle</t>
  </si>
  <si>
    <t>GSCB5064</t>
  </si>
  <si>
    <t>LY</t>
  </si>
  <si>
    <t>Adrien</t>
  </si>
  <si>
    <t>CXWL8051</t>
  </si>
  <si>
    <t>MARECHAL</t>
  </si>
  <si>
    <t>GSEM6035</t>
  </si>
  <si>
    <t>MARINIER</t>
  </si>
  <si>
    <t>Christiane</t>
  </si>
  <si>
    <t>CNTM6026</t>
  </si>
  <si>
    <t>Marcel</t>
  </si>
  <si>
    <t>MQOM6542</t>
  </si>
  <si>
    <t>MAROTE</t>
  </si>
  <si>
    <t>Marie-José</t>
  </si>
  <si>
    <t>MILV5667</t>
  </si>
  <si>
    <t>MARQUEZ</t>
  </si>
  <si>
    <t>Marie-Cécile</t>
  </si>
  <si>
    <t>MDPM6413</t>
  </si>
  <si>
    <t>MARSHER</t>
  </si>
  <si>
    <t>Franz</t>
  </si>
  <si>
    <t>FVQM5746</t>
  </si>
  <si>
    <t>MARTAUD</t>
  </si>
  <si>
    <t>DSTM6656</t>
  </si>
  <si>
    <t>MARTEL</t>
  </si>
  <si>
    <t>JXBM7476</t>
  </si>
  <si>
    <t>MARTI</t>
  </si>
  <si>
    <t>Anne</t>
  </si>
  <si>
    <t>AGBM7153</t>
  </si>
  <si>
    <t>MARTIN</t>
  </si>
  <si>
    <t>France</t>
  </si>
  <si>
    <t>FDEM5501</t>
  </si>
  <si>
    <t>Jacqueline</t>
  </si>
  <si>
    <t>JQVM4006</t>
  </si>
  <si>
    <t>pièce 53B</t>
  </si>
  <si>
    <t>Laurent</t>
  </si>
  <si>
    <t>LVBM8152</t>
  </si>
  <si>
    <t>MECHARD</t>
  </si>
  <si>
    <t>Véronique</t>
  </si>
  <si>
    <t>VMIM7232</t>
  </si>
  <si>
    <t>MERCIER</t>
  </si>
  <si>
    <t>Evelyne</t>
  </si>
  <si>
    <t>EVNM5526</t>
  </si>
  <si>
    <t>MERLAUD</t>
  </si>
  <si>
    <t>JQHM5260</t>
  </si>
  <si>
    <t>MESROBIAN</t>
  </si>
  <si>
    <t>Joël</t>
  </si>
  <si>
    <t>JCOM6077</t>
  </si>
  <si>
    <t>pièce 12B</t>
  </si>
  <si>
    <t>Jean-René</t>
  </si>
  <si>
    <t>JMSE5573</t>
  </si>
  <si>
    <t>pièce 217</t>
  </si>
  <si>
    <t>MICELI</t>
  </si>
  <si>
    <t>SCDM7716</t>
  </si>
  <si>
    <t>MILLET</t>
  </si>
  <si>
    <t>Pasquale</t>
  </si>
  <si>
    <t>PTVM6503</t>
  </si>
  <si>
    <t>pièce 50</t>
  </si>
  <si>
    <t>MOINARD</t>
  </si>
  <si>
    <t>Loïc</t>
  </si>
  <si>
    <t>LICM6642</t>
  </si>
  <si>
    <t>MOITA</t>
  </si>
  <si>
    <t>Jeanne</t>
  </si>
  <si>
    <t>JKGM6202</t>
  </si>
  <si>
    <t>MONTFORT</t>
  </si>
  <si>
    <t>Huong</t>
  </si>
  <si>
    <t>HKLM6567</t>
  </si>
  <si>
    <t>pièce 251</t>
  </si>
  <si>
    <t>NAIMI</t>
  </si>
  <si>
    <t>Georgette</t>
  </si>
  <si>
    <t>GQEN4203</t>
  </si>
  <si>
    <t>NICOLLE</t>
  </si>
  <si>
    <t>JETN8605</t>
  </si>
  <si>
    <t>OBEL</t>
  </si>
  <si>
    <t>Rolande</t>
  </si>
  <si>
    <t>RHKO6550</t>
  </si>
  <si>
    <t>OCLOO</t>
  </si>
  <si>
    <t>MQWO6676</t>
  </si>
  <si>
    <t>LE LOCH</t>
  </si>
  <si>
    <t>NIDL5751</t>
  </si>
  <si>
    <t>pièce S/S</t>
  </si>
  <si>
    <t>OTTOLAVA</t>
  </si>
  <si>
    <t>MJMO6224</t>
  </si>
  <si>
    <t>PARINET</t>
  </si>
  <si>
    <t>Nicolas</t>
  </si>
  <si>
    <t>NFDP8421</t>
  </si>
  <si>
    <t>PARTOUCHE</t>
  </si>
  <si>
    <t>Robert</t>
  </si>
  <si>
    <t>RQGP7633</t>
  </si>
  <si>
    <t>PAVARD</t>
  </si>
  <si>
    <t>ADRP6612</t>
  </si>
  <si>
    <t>PEDRO</t>
  </si>
  <si>
    <t>FABP6222</t>
  </si>
  <si>
    <t>pièce 253</t>
  </si>
  <si>
    <t>PENALVA</t>
  </si>
  <si>
    <t>ITVP6223</t>
  </si>
  <si>
    <t>PERFETTO</t>
  </si>
  <si>
    <t>PYTP6460</t>
  </si>
  <si>
    <t>PERRUCHON</t>
  </si>
  <si>
    <t>Fabrice</t>
  </si>
  <si>
    <t>FSGP7552</t>
  </si>
  <si>
    <t>PIDERIT</t>
  </si>
  <si>
    <t>CCWP8446</t>
  </si>
  <si>
    <t>POISSON</t>
  </si>
  <si>
    <t>DWRP5042</t>
  </si>
  <si>
    <t>PONTALIER</t>
  </si>
  <si>
    <t>TIPP6171</t>
  </si>
  <si>
    <t>POTRIQUET</t>
  </si>
  <si>
    <t>Claudette</t>
  </si>
  <si>
    <t>CTRP5051</t>
  </si>
  <si>
    <t>POUYADOU</t>
  </si>
  <si>
    <t>Josette</t>
  </si>
  <si>
    <t>JCJP6015</t>
  </si>
  <si>
    <t>PUAULT</t>
  </si>
  <si>
    <t>Françoise</t>
  </si>
  <si>
    <t>FFXP5412</t>
  </si>
  <si>
    <t>QUINTIN</t>
  </si>
  <si>
    <t>MYOQ7674</t>
  </si>
  <si>
    <t>RAGEUL</t>
  </si>
  <si>
    <t>Marielle</t>
  </si>
  <si>
    <t>MRKR6024</t>
  </si>
  <si>
    <t>LANDON</t>
  </si>
  <si>
    <t>Marie-Odile</t>
  </si>
  <si>
    <t>JMSL5641</t>
  </si>
  <si>
    <t>RAMOND</t>
  </si>
  <si>
    <t>VNAR5342</t>
  </si>
  <si>
    <t>REBY-FAYARD</t>
  </si>
  <si>
    <t>Luc</t>
  </si>
  <si>
    <t>LJSR5776</t>
  </si>
  <si>
    <t>REMUND</t>
  </si>
  <si>
    <t>FSYR6160</t>
  </si>
  <si>
    <t>RENIER</t>
  </si>
  <si>
    <t>MWMR6347</t>
  </si>
  <si>
    <t>REVERDITO</t>
  </si>
  <si>
    <t>Marie-Jeanne</t>
  </si>
  <si>
    <t>MFQR6075</t>
  </si>
  <si>
    <t>RIDEAU</t>
  </si>
  <si>
    <t>Bastien</t>
  </si>
  <si>
    <t>BUFR7052</t>
  </si>
  <si>
    <t>RIEGERT</t>
  </si>
  <si>
    <t>Raymonde</t>
  </si>
  <si>
    <t>RDCR5362</t>
  </si>
  <si>
    <t>ROBERT</t>
  </si>
  <si>
    <t>Christelle</t>
  </si>
  <si>
    <t>CPVR8736</t>
  </si>
  <si>
    <t>VOVR6257</t>
  </si>
  <si>
    <t>RODIER</t>
  </si>
  <si>
    <t>Régis</t>
  </si>
  <si>
    <t>RDHR5100</t>
  </si>
  <si>
    <t>ROGUET</t>
  </si>
  <si>
    <t>LAKR8442</t>
  </si>
  <si>
    <t>ROLLAIS-BRUNE</t>
  </si>
  <si>
    <t>Colette</t>
  </si>
  <si>
    <t>CSAR6603</t>
  </si>
  <si>
    <t>ROLLAND</t>
  </si>
  <si>
    <t>CNAR8451</t>
  </si>
  <si>
    <t>ROSAR</t>
  </si>
  <si>
    <t>SBSR6123</t>
  </si>
  <si>
    <t>ROSSO</t>
  </si>
  <si>
    <t>RXNR6026</t>
  </si>
  <si>
    <t>ROTENBERG</t>
  </si>
  <si>
    <t>MQER5467</t>
  </si>
  <si>
    <t>ROULET</t>
  </si>
  <si>
    <t>NNAR7776</t>
  </si>
  <si>
    <t>MIANET</t>
  </si>
  <si>
    <t>Georges</t>
  </si>
  <si>
    <t>GEBM5671</t>
  </si>
  <si>
    <t>SAADA</t>
  </si>
  <si>
    <t>MSHS7645</t>
  </si>
  <si>
    <t>Marie-Thérèse</t>
  </si>
  <si>
    <t>MYYS5567</t>
  </si>
  <si>
    <t>SAILLANT</t>
  </si>
  <si>
    <t>Séverine</t>
  </si>
  <si>
    <t>SYES8737</t>
  </si>
  <si>
    <t>SOWF5545</t>
  </si>
  <si>
    <t>pièce 105</t>
  </si>
  <si>
    <t>STOEFFLER</t>
  </si>
  <si>
    <t>Jean-Marc</t>
  </si>
  <si>
    <t>pièce 314</t>
  </si>
  <si>
    <t>LOUAPRE</t>
  </si>
  <si>
    <t>Louisette</t>
  </si>
  <si>
    <t>LPNL5612</t>
  </si>
  <si>
    <t>SARFATI</t>
  </si>
  <si>
    <t>PKBS5745</t>
  </si>
  <si>
    <t>SAYAVONG</t>
  </si>
  <si>
    <t>Henriette</t>
  </si>
  <si>
    <t>HJHS4700</t>
  </si>
  <si>
    <t>SCHUSTER</t>
  </si>
  <si>
    <t>BUQS5450</t>
  </si>
  <si>
    <t>pièce 72</t>
  </si>
  <si>
    <t>SCOTTI</t>
  </si>
  <si>
    <t>Marie</t>
  </si>
  <si>
    <t>MURS7372</t>
  </si>
  <si>
    <t>SENG</t>
  </si>
  <si>
    <t>Cécile</t>
  </si>
  <si>
    <t>COHS5167</t>
  </si>
  <si>
    <t>SENILLE</t>
  </si>
  <si>
    <t>Marthe</t>
  </si>
  <si>
    <t>MHMS6141</t>
  </si>
  <si>
    <t>SENTEX</t>
  </si>
  <si>
    <t>SAKS7057</t>
  </si>
  <si>
    <t>SHERRY</t>
  </si>
  <si>
    <t>AWVS5670</t>
  </si>
  <si>
    <t>SINSEAU</t>
  </si>
  <si>
    <t>AMFS6322</t>
  </si>
  <si>
    <t>SOK</t>
  </si>
  <si>
    <t>VJTS8474</t>
  </si>
  <si>
    <t>SONG</t>
  </si>
  <si>
    <t>Aline</t>
  </si>
  <si>
    <t>ACJS6045</t>
  </si>
  <si>
    <t>bureau 2</t>
  </si>
  <si>
    <t>CRIÉ</t>
  </si>
  <si>
    <t>MVOC5020</t>
  </si>
  <si>
    <t>SURENA</t>
  </si>
  <si>
    <t>Adrienne</t>
  </si>
  <si>
    <t>AQHS5457</t>
  </si>
  <si>
    <t>TAIEB</t>
  </si>
  <si>
    <t>MFVT5725</t>
  </si>
  <si>
    <t>TAMBURRINI</t>
  </si>
  <si>
    <t>Marie-Claire</t>
  </si>
  <si>
    <t>MIXT7726</t>
  </si>
  <si>
    <t>TAN</t>
  </si>
  <si>
    <t>MMKT8347</t>
  </si>
  <si>
    <t>NQMT7141</t>
  </si>
  <si>
    <t>TANG</t>
  </si>
  <si>
    <t>AFFT6360</t>
  </si>
  <si>
    <t>TARDIF</t>
  </si>
  <si>
    <t>Marie-Paule</t>
  </si>
  <si>
    <t>MHUT5334</t>
  </si>
  <si>
    <t>pièce 21</t>
  </si>
  <si>
    <t>BOUZCKAR</t>
  </si>
  <si>
    <t>GDMB5034</t>
  </si>
  <si>
    <t>THIAM</t>
  </si>
  <si>
    <t>AAHT6512</t>
  </si>
  <si>
    <t>THOQUENNE</t>
  </si>
  <si>
    <t>Lydia</t>
  </si>
  <si>
    <t>LDPT5500</t>
  </si>
  <si>
    <t>Judith</t>
  </si>
  <si>
    <t>JLRJ8777</t>
  </si>
  <si>
    <t>UNG</t>
  </si>
  <si>
    <t>MKGU7066</t>
  </si>
  <si>
    <t>LHERMITTE</t>
  </si>
  <si>
    <t>JMSL5252</t>
  </si>
  <si>
    <t>pièce 214</t>
  </si>
  <si>
    <t>VASSEUR</t>
  </si>
  <si>
    <t>CDXV6242</t>
  </si>
  <si>
    <t>VIAND</t>
  </si>
  <si>
    <t>MNGV5337</t>
  </si>
  <si>
    <t>VIDON</t>
  </si>
  <si>
    <t>MPYV4343</t>
  </si>
  <si>
    <t>pièce 236</t>
  </si>
  <si>
    <t>ZANOTI</t>
  </si>
  <si>
    <t>MRSZ5065</t>
  </si>
  <si>
    <t>ZAOUI</t>
  </si>
  <si>
    <t>Liliane</t>
  </si>
  <si>
    <t>LMDZ5474</t>
  </si>
  <si>
    <t>pièce 201</t>
  </si>
  <si>
    <t>ZENOU</t>
  </si>
  <si>
    <t>RBRZ5605</t>
  </si>
  <si>
    <t>ZHOU</t>
  </si>
  <si>
    <t>PRTZ8775</t>
  </si>
  <si>
    <t>ZIHOUNE</t>
  </si>
  <si>
    <t>CBUZ6432</t>
  </si>
  <si>
    <t>JMSJ5333</t>
  </si>
  <si>
    <t>pièce 213</t>
  </si>
  <si>
    <t>MATRICULE</t>
  </si>
  <si>
    <t>Matricule</t>
  </si>
  <si>
    <t>AGE</t>
  </si>
  <si>
    <t>chaque question est indépendante de la précédente</t>
  </si>
  <si>
    <t>femme4-cadre supérieur</t>
  </si>
  <si>
    <t>&gt;=70000</t>
  </si>
  <si>
    <t>&gt;0</t>
  </si>
  <si>
    <t>homme3-cadreParis</t>
  </si>
  <si>
    <t>date de naissance du plus jeune cadre sup :</t>
  </si>
  <si>
    <t>site http://doublevez.com</t>
  </si>
  <si>
    <t>page : les TCD</t>
  </si>
  <si>
    <t>nb sessions</t>
  </si>
  <si>
    <t>code formation</t>
  </si>
  <si>
    <t>intitulé formation</t>
  </si>
  <si>
    <t>code</t>
  </si>
  <si>
    <t>Word</t>
  </si>
  <si>
    <t>Excel</t>
  </si>
  <si>
    <t>PowerPoint</t>
  </si>
  <si>
    <t>Fw01</t>
  </si>
  <si>
    <t>Word avancé</t>
  </si>
  <si>
    <t>Excel avancé</t>
  </si>
  <si>
    <t>Excel macro</t>
  </si>
  <si>
    <t>Access niveau 1</t>
  </si>
  <si>
    <t>Access niveau 2</t>
  </si>
  <si>
    <t>Access niveau 3</t>
  </si>
  <si>
    <t>Fw02</t>
  </si>
  <si>
    <t>FE01</t>
  </si>
  <si>
    <t>FE02</t>
  </si>
  <si>
    <t>FE03</t>
  </si>
  <si>
    <t>FA01</t>
  </si>
  <si>
    <t>FA00</t>
  </si>
  <si>
    <t>FA02</t>
  </si>
  <si>
    <t>FA03</t>
  </si>
  <si>
    <t>FP01</t>
  </si>
  <si>
    <t>doublon matricule</t>
  </si>
  <si>
    <t>homonyme ?</t>
  </si>
  <si>
    <t>combien de femmes cadres (cadres+cadres sup) :</t>
  </si>
  <si>
    <t>combien de salariés dans l'entreprise :</t>
  </si>
  <si>
    <t>combien de salariés ont un salaire supérieur ou égal à 70 000 euros :</t>
  </si>
  <si>
    <t>nombre d'agents dont le salaire est compris entre 20000 et 25000 :</t>
  </si>
  <si>
    <t xml:space="preserve">combien d'hommes travaillent à Strasbourg: </t>
  </si>
  <si>
    <t>hommeStrasbourg</t>
  </si>
  <si>
    <t>nombre de salariés hommes cadre à paris</t>
  </si>
  <si>
    <t>quelle est la moyenne des salaires des salariés qui ne sont pas agents 
(arrondi sans décimale)</t>
  </si>
  <si>
    <t>durée formation</t>
  </si>
  <si>
    <t>date début</t>
  </si>
  <si>
    <t>date fin</t>
  </si>
  <si>
    <r>
      <t>vert = juste</t>
    </r>
    <r>
      <rPr>
        <b/>
        <sz val="14"/>
        <rFont val="Arial"/>
        <family val="2"/>
      </rPr>
      <t xml:space="preserve">
</t>
    </r>
    <r>
      <rPr>
        <b/>
        <sz val="14"/>
        <color indexed="10"/>
        <rFont val="Arial"/>
        <family val="2"/>
      </rPr>
      <t>rouge=faux</t>
    </r>
  </si>
  <si>
    <t>AMLL5574</t>
  </si>
  <si>
    <t>prénom nom</t>
  </si>
  <si>
    <t>TRIOMPHANTE</t>
  </si>
  <si>
    <t xml:space="preserve">LKBC8730 </t>
  </si>
  <si>
    <t>JMST7047</t>
  </si>
  <si>
    <t>JMST5574</t>
  </si>
  <si>
    <t>contrôle matricule</t>
  </si>
  <si>
    <t>nombre de candidats</t>
  </si>
  <si>
    <t>Access initiation</t>
  </si>
  <si>
    <t>total jours de formation prévus</t>
  </si>
  <si>
    <t>Liste des TCD à établir</t>
  </si>
  <si>
    <t>N°</t>
  </si>
  <si>
    <t>nom de l'onglet à créer</t>
  </si>
  <si>
    <t>Base de Données</t>
  </si>
  <si>
    <t>exercice filtres</t>
  </si>
  <si>
    <t>Suivi  Formations</t>
  </si>
  <si>
    <t>codes formation</t>
  </si>
  <si>
    <t>TCD à établir</t>
  </si>
  <si>
    <t>sommaire (cliquer)</t>
  </si>
  <si>
    <t>instructions
établir le tableau croisé dynamique qui permettra d'établir :</t>
  </si>
  <si>
    <t>le nombre de salariés par sites</t>
  </si>
  <si>
    <t>le nombre de salariés par site et par qualification</t>
  </si>
  <si>
    <r>
      <t xml:space="preserve">le TCD qui permettra de montrer le nombre de salariés par </t>
    </r>
    <r>
      <rPr>
        <b/>
        <sz val="10"/>
        <rFont val="Verdana"/>
        <family val="2"/>
      </rPr>
      <t xml:space="preserve">tranche d'âges </t>
    </r>
    <r>
      <rPr>
        <sz val="10"/>
        <rFont val="Verdana"/>
        <family val="2"/>
      </rPr>
      <t xml:space="preserve">(5 ans) et par </t>
    </r>
    <r>
      <rPr>
        <b/>
        <sz val="10"/>
        <rFont val="Verdana"/>
        <family val="2"/>
      </rPr>
      <t>tranche de salaires</t>
    </r>
    <r>
      <rPr>
        <sz val="10"/>
        <rFont val="Verdana"/>
        <family val="2"/>
      </rPr>
      <t xml:space="preserve"> (5.000 euros).
On reportera en champ de page le </t>
    </r>
    <r>
      <rPr>
        <b/>
        <sz val="10"/>
        <rFont val="Verdana"/>
        <family val="2"/>
      </rPr>
      <t>sexe</t>
    </r>
    <r>
      <rPr>
        <sz val="10"/>
        <rFont val="Verdana"/>
        <family val="2"/>
      </rPr>
      <t xml:space="preserve"> et la</t>
    </r>
    <r>
      <rPr>
        <b/>
        <sz val="10"/>
        <rFont val="Verdana"/>
        <family val="2"/>
      </rPr>
      <t xml:space="preserve"> qualification</t>
    </r>
    <r>
      <rPr>
        <sz val="10"/>
        <rFont val="Verdana"/>
        <family val="2"/>
      </rPr>
      <t>, ce qui permettra d'analyser la répartition de nos salariés sur ces deux champs.
On créera un</t>
    </r>
    <r>
      <rPr>
        <i/>
        <sz val="10"/>
        <rFont val="Verdana"/>
        <family val="2"/>
      </rPr>
      <t xml:space="preserve"> format mise en forme conditionnelle</t>
    </r>
    <r>
      <rPr>
        <sz val="10"/>
        <rFont val="Verdana"/>
        <family val="2"/>
      </rPr>
      <t xml:space="preserve"> pour détecter la valeur maximum des données.</t>
    </r>
  </si>
  <si>
    <t xml:space="preserve">combien de femmes cadres supérieurs : </t>
  </si>
  <si>
    <t xml:space="preserve">jjj j mmm aaaa" à "hh"h"mm </t>
  </si>
  <si>
    <t>Cynthia</t>
  </si>
  <si>
    <t>STABAT</t>
  </si>
  <si>
    <t>Mater</t>
  </si>
  <si>
    <t>clic ici</t>
  </si>
  <si>
    <t>vidéo ----&gt;</t>
  </si>
  <si>
    <t>(le corrigé !)</t>
  </si>
  <si>
    <t>http://video.doublevez.com/excel/2010/exercice.TCD.1.wmv</t>
  </si>
  <si>
    <r>
      <t xml:space="preserve">à ouvrir avec Internet Explorer et </t>
    </r>
    <r>
      <rPr>
        <b/>
        <sz val="10"/>
        <rFont val="Verdana"/>
        <family val="2"/>
      </rPr>
      <t>Microsoft media player</t>
    </r>
  </si>
  <si>
    <t>http://video.doublevez.com/excel/2010/exercice.TCD.2.wmv</t>
  </si>
  <si>
    <t>http://video.doublevez.com/excel/2010/exercice.TCD.3.wmv</t>
  </si>
  <si>
    <t>si le lien ne s'ouvre pas, coller celui-ci dans Internet Explorer (pas Mozilla FireFox !)</t>
  </si>
  <si>
    <t>pas VLC !! pas Mozilla FireFox !</t>
  </si>
  <si>
    <r>
      <t xml:space="preserve">à ouvrir avec Internet Explorer et </t>
    </r>
    <r>
      <rPr>
        <b/>
        <sz val="10"/>
        <rFont val="Verdana"/>
        <family val="2"/>
      </rPr>
      <t>Microsoft media player
pas VLC !! pas Mozilla FireFox !</t>
    </r>
  </si>
  <si>
    <t>créer le TCD qui permettra de créer une pyramide des âges (nombre de salariés par sexe et par tranche de 5 années de 20 à 60 ans) (sans exclure de salariés)</t>
  </si>
  <si>
    <t>le nombre de salariés par tranche de salaires de 5000 euros de 20000 à 90000 euros et par qualification (sans exclure de salariés)
Faire apparaitre toutes les tranches, même celles sans salarié.</t>
  </si>
  <si>
    <t>la moyenne des salaires par qualification et par sexe : montrer si on peut constater une différence de salaire entre hommes et femmes (utiliser le format nombre du chanmp pour supprimer les décimales et mettre un séparateur de millier).</t>
  </si>
  <si>
    <t>nombre de formations programmées</t>
  </si>
  <si>
    <t>nombre de jours de formation</t>
  </si>
  <si>
    <t>Lucienne</t>
  </si>
  <si>
    <t>nouveaux en 2012</t>
  </si>
  <si>
    <t>absent en 2012</t>
  </si>
  <si>
    <t>PLUS6011</t>
  </si>
  <si>
    <t>PUCCINI</t>
  </si>
  <si>
    <t>Ernesto</t>
  </si>
  <si>
    <t>EMILE-VICTOR</t>
  </si>
  <si>
    <t>PAUL6237</t>
  </si>
  <si>
    <r>
      <t xml:space="preserve">combien de salariés de catégorie cadre dans l'entreprise  : 
</t>
    </r>
    <r>
      <rPr>
        <sz val="8"/>
        <rFont val="Verdana"/>
        <family val="2"/>
      </rPr>
      <t xml:space="preserve">(sans les cadres sup.)  </t>
    </r>
  </si>
  <si>
    <t>nombre de A ou de E</t>
  </si>
  <si>
    <t xml:space="preserve">quel est le nombre de NOMS qui comprennent un A ou un E </t>
  </si>
  <si>
    <t>question subsidiaire :   comment les cellules peuvent-elles se colorer en vert ou en rouge lorsque la réponse est vraie ou fausse?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</si>
</sst>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2" formatCode="#,##0.00&quot; €  &quot;"/>
    <numFmt numFmtId="173" formatCode="d\ mmm\ yyyy"/>
    <numFmt numFmtId="175" formatCode="ddd\ dd/mm/yyyy"/>
    <numFmt numFmtId="178" formatCode="#,##0,&quot; Ko&quot;"/>
    <numFmt numFmtId="179" formatCode="[=0]&quot;-&quot;;[&lt;=5]0.0000;#,##0"/>
    <numFmt numFmtId="181" formatCode="dd/mm/yy;@"/>
    <numFmt numFmtId="182" formatCode="ddd\ dd/mm/yyyy\ hh&quot;h&quot;mm"/>
    <numFmt numFmtId="183" formatCode="00"/>
    <numFmt numFmtId="184" formatCode="General&quot; )&quot;"/>
    <numFmt numFmtId="185" formatCode="&quot;( &quot;General&quot; )&quot;"/>
  </numFmts>
  <fonts count="63" x14ac:knownFonts="1">
    <font>
      <sz val="10"/>
      <name val="Arial"/>
    </font>
    <font>
      <sz val="8"/>
      <name val="Arial"/>
    </font>
    <font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10"/>
      <name val="Verdana"/>
      <family val="2"/>
    </font>
    <font>
      <b/>
      <sz val="8"/>
      <color indexed="81"/>
      <name val="Verdana"/>
      <family val="2"/>
    </font>
    <font>
      <b/>
      <sz val="8"/>
      <color indexed="12"/>
      <name val="Verdana"/>
      <family val="2"/>
    </font>
    <font>
      <sz val="8"/>
      <name val="Courier New"/>
      <family val="3"/>
    </font>
    <font>
      <sz val="8"/>
      <color indexed="48"/>
      <name val="Arial"/>
    </font>
    <font>
      <b/>
      <sz val="10"/>
      <name val="Arial"/>
      <family val="2"/>
    </font>
    <font>
      <b/>
      <sz val="7"/>
      <name val="Arial"/>
      <family val="2"/>
    </font>
    <font>
      <b/>
      <sz val="10"/>
      <name val="Arial"/>
    </font>
    <font>
      <b/>
      <sz val="8"/>
      <color indexed="48"/>
      <name val="Arial"/>
    </font>
    <font>
      <b/>
      <sz val="8"/>
      <color indexed="48"/>
      <name val="Courier New"/>
      <family val="3"/>
    </font>
    <font>
      <b/>
      <sz val="10"/>
      <color indexed="48"/>
      <name val="Courier New"/>
      <family val="3"/>
    </font>
    <font>
      <b/>
      <sz val="8"/>
      <color indexed="17"/>
      <name val="Tahoma"/>
      <family val="2"/>
    </font>
    <font>
      <sz val="8"/>
      <color indexed="17"/>
      <name val="Tahoma"/>
      <family val="2"/>
    </font>
    <font>
      <sz val="10"/>
      <color indexed="23"/>
      <name val="Arial"/>
    </font>
    <font>
      <sz val="8"/>
      <color indexed="23"/>
      <name val="Arial"/>
    </font>
    <font>
      <b/>
      <sz val="10"/>
      <color indexed="9"/>
      <name val="Arial"/>
      <family val="2"/>
    </font>
    <font>
      <b/>
      <sz val="8"/>
      <name val="Arial"/>
    </font>
    <font>
      <i/>
      <sz val="10"/>
      <name val="Arial"/>
      <family val="2"/>
    </font>
    <font>
      <b/>
      <sz val="8"/>
      <color indexed="81"/>
      <name val="Tahoma"/>
      <charset val="1"/>
    </font>
    <font>
      <b/>
      <sz val="8"/>
      <color indexed="81"/>
      <name val="Tahoma"/>
      <family val="2"/>
    </font>
    <font>
      <b/>
      <sz val="14"/>
      <color indexed="81"/>
      <name val="Tahoma"/>
      <family val="2"/>
    </font>
    <font>
      <b/>
      <sz val="8"/>
      <color indexed="9"/>
      <name val="Arial"/>
    </font>
    <font>
      <b/>
      <sz val="10"/>
      <color indexed="9"/>
      <name val="Arial"/>
    </font>
    <font>
      <u/>
      <sz val="10"/>
      <color indexed="12"/>
      <name val="Arial"/>
    </font>
    <font>
      <u/>
      <sz val="9"/>
      <color indexed="12"/>
      <name val="Verdana"/>
      <family val="2"/>
    </font>
    <font>
      <sz val="9"/>
      <name val="Verdana"/>
      <family val="2"/>
    </font>
    <font>
      <sz val="8"/>
      <color indexed="23"/>
      <name val="Courier New"/>
      <family val="3"/>
    </font>
    <font>
      <b/>
      <sz val="14"/>
      <color indexed="17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8"/>
      <color indexed="9"/>
      <name val="Tahoma"/>
      <family val="2"/>
    </font>
    <font>
      <sz val="8"/>
      <color indexed="9"/>
      <name val="Tahoma"/>
      <family val="2"/>
    </font>
    <font>
      <b/>
      <sz val="8"/>
      <color indexed="10"/>
      <name val="Tahoma"/>
      <family val="2"/>
    </font>
    <font>
      <sz val="10"/>
      <color indexed="9"/>
      <name val="Arial"/>
      <family val="2"/>
    </font>
    <font>
      <sz val="12"/>
      <color indexed="81"/>
      <name val="Wingdings"/>
      <charset val="2"/>
    </font>
    <font>
      <b/>
      <sz val="16"/>
      <name val="Arial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b/>
      <sz val="10"/>
      <color indexed="12"/>
      <name val="Arial"/>
      <family val="2"/>
    </font>
    <font>
      <sz val="9"/>
      <color indexed="9"/>
      <name val="Verdana"/>
      <family val="2"/>
    </font>
    <font>
      <b/>
      <u/>
      <sz val="9"/>
      <color indexed="12"/>
      <name val="Verdana"/>
      <family val="2"/>
    </font>
    <font>
      <i/>
      <sz val="10"/>
      <name val="Verdana"/>
      <family val="2"/>
    </font>
    <font>
      <sz val="16"/>
      <color indexed="9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sz val="12"/>
      <color indexed="9"/>
      <name val="Arial"/>
      <family val="2"/>
    </font>
    <font>
      <sz val="12"/>
      <color indexed="2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color indexed="12"/>
      <name val="Arial"/>
      <family val="2"/>
    </font>
    <font>
      <b/>
      <sz val="10"/>
      <color indexed="10"/>
      <name val="Verdana"/>
      <family val="2"/>
    </font>
    <font>
      <b/>
      <sz val="10"/>
      <color indexed="12"/>
      <name val="Courier New"/>
      <family val="3"/>
    </font>
    <font>
      <sz val="8"/>
      <color indexed="81"/>
      <name val="Tahoma"/>
    </font>
    <font>
      <b/>
      <sz val="8"/>
      <color indexed="81"/>
      <name val="Tahoma"/>
    </font>
    <font>
      <sz val="8"/>
      <name val="Verdana"/>
      <family val="2"/>
    </font>
    <font>
      <sz val="8"/>
      <color indexed="18"/>
      <name val="Courier New"/>
      <family val="3"/>
    </font>
    <font>
      <sz val="10"/>
      <color rgb="FFFF0000"/>
      <name val="Arial"/>
      <family val="2"/>
    </font>
    <font>
      <sz val="10"/>
      <color rgb="FF0070C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172" fontId="0" fillId="0" borderId="0" xfId="0" applyNumberFormat="1"/>
    <xf numFmtId="173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/>
    <xf numFmtId="172" fontId="9" fillId="0" borderId="0" xfId="0" applyNumberFormat="1" applyFont="1"/>
    <xf numFmtId="173" fontId="9" fillId="0" borderId="0" xfId="0" applyNumberFormat="1" applyFont="1"/>
    <xf numFmtId="0" fontId="10" fillId="0" borderId="0" xfId="0" applyFont="1"/>
    <xf numFmtId="22" fontId="0" fillId="0" borderId="0" xfId="0" applyNumberFormat="1" applyAlignment="1">
      <alignment shrinkToFit="1"/>
    </xf>
    <xf numFmtId="178" fontId="0" fillId="0" borderId="0" xfId="0" applyNumberFormat="1" applyAlignment="1">
      <alignment shrinkToFit="1"/>
    </xf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9" fillId="0" borderId="0" xfId="0" applyFont="1" applyAlignment="1">
      <alignment wrapText="1"/>
    </xf>
    <xf numFmtId="0" fontId="0" fillId="0" borderId="1" xfId="0" applyBorder="1"/>
    <xf numFmtId="0" fontId="14" fillId="0" borderId="0" xfId="0" applyFont="1" applyAlignment="1">
      <alignment horizontal="center"/>
    </xf>
    <xf numFmtId="0" fontId="17" fillId="0" borderId="0" xfId="0" applyFont="1"/>
    <xf numFmtId="0" fontId="1" fillId="0" borderId="0" xfId="0" applyFont="1"/>
    <xf numFmtId="0" fontId="18" fillId="0" borderId="0" xfId="0" applyFont="1"/>
    <xf numFmtId="0" fontId="11" fillId="0" borderId="0" xfId="0" applyFont="1"/>
    <xf numFmtId="0" fontId="21" fillId="0" borderId="0" xfId="0" applyFont="1"/>
    <xf numFmtId="0" fontId="29" fillId="3" borderId="1" xfId="0" applyFont="1" applyFill="1" applyBorder="1" applyAlignment="1">
      <alignment horizontal="right" vertical="top" wrapText="1"/>
    </xf>
    <xf numFmtId="181" fontId="0" fillId="0" borderId="0" xfId="0" applyNumberFormat="1" applyAlignment="1">
      <alignment shrinkToFit="1"/>
    </xf>
    <xf numFmtId="181" fontId="17" fillId="0" borderId="0" xfId="0" applyNumberFormat="1" applyFont="1" applyAlignment="1">
      <alignment shrinkToFit="1"/>
    </xf>
    <xf numFmtId="0" fontId="17" fillId="0" borderId="1" xfId="0" applyFont="1" applyBorder="1" applyAlignment="1">
      <alignment horizontal="right" vertical="top" wrapText="1"/>
    </xf>
    <xf numFmtId="0" fontId="30" fillId="0" borderId="0" xfId="0" applyFont="1"/>
    <xf numFmtId="0" fontId="14" fillId="0" borderId="1" xfId="0" applyFont="1" applyBorder="1" applyAlignment="1">
      <alignment horizontal="center"/>
    </xf>
    <xf numFmtId="175" fontId="8" fillId="0" borderId="1" xfId="0" applyNumberFormat="1" applyFont="1" applyBorder="1"/>
    <xf numFmtId="0" fontId="14" fillId="0" borderId="2" xfId="0" applyFont="1" applyBorder="1" applyAlignment="1">
      <alignment horizontal="center"/>
    </xf>
    <xf numFmtId="175" fontId="8" fillId="0" borderId="2" xfId="0" applyNumberFormat="1" applyFont="1" applyBorder="1"/>
    <xf numFmtId="0" fontId="0" fillId="0" borderId="2" xfId="0" applyBorder="1"/>
    <xf numFmtId="0" fontId="20" fillId="3" borderId="3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9" fillId="6" borderId="1" xfId="0" applyFont="1" applyFill="1" applyBorder="1"/>
    <xf numFmtId="0" fontId="8" fillId="0" borderId="2" xfId="0" applyNumberFormat="1" applyFont="1" applyBorder="1"/>
    <xf numFmtId="0" fontId="0" fillId="0" borderId="2" xfId="0" applyNumberFormat="1" applyBorder="1"/>
    <xf numFmtId="0" fontId="0" fillId="7" borderId="1" xfId="0" applyFill="1" applyBorder="1" applyAlignment="1" applyProtection="1">
      <alignment horizontal="center" vertical="center"/>
      <protection locked="0"/>
    </xf>
    <xf numFmtId="14" fontId="0" fillId="7" borderId="1" xfId="0" applyNumberFormat="1" applyFill="1" applyBorder="1" applyAlignment="1" applyProtection="1">
      <alignment horizontal="center" vertical="center"/>
      <protection locked="0"/>
    </xf>
    <xf numFmtId="0" fontId="0" fillId="7" borderId="1" xfId="0" applyNumberFormat="1" applyFill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27" fillId="0" borderId="0" xfId="1" applyAlignment="1" applyProtection="1"/>
    <xf numFmtId="0" fontId="37" fillId="2" borderId="0" xfId="0" applyFont="1" applyFill="1" applyProtection="1">
      <protection locked="0"/>
    </xf>
    <xf numFmtId="0" fontId="29" fillId="3" borderId="1" xfId="0" applyFont="1" applyFill="1" applyBorder="1" applyAlignment="1">
      <alignment horizontal="right" wrapText="1"/>
    </xf>
    <xf numFmtId="183" fontId="0" fillId="0" borderId="1" xfId="0" applyNumberFormat="1" applyBorder="1" applyAlignment="1">
      <alignment horizontal="center"/>
    </xf>
    <xf numFmtId="0" fontId="40" fillId="0" borderId="0" xfId="0" applyFont="1"/>
    <xf numFmtId="0" fontId="40" fillId="0" borderId="0" xfId="0" applyFont="1" applyAlignment="1">
      <alignment wrapText="1"/>
    </xf>
    <xf numFmtId="0" fontId="42" fillId="7" borderId="1" xfId="0" applyFont="1" applyFill="1" applyBorder="1" applyAlignment="1">
      <alignment vertical="top" wrapText="1"/>
    </xf>
    <xf numFmtId="184" fontId="42" fillId="7" borderId="1" xfId="0" applyNumberFormat="1" applyFont="1" applyFill="1" applyBorder="1" applyAlignment="1">
      <alignment horizontal="center" vertical="top"/>
    </xf>
    <xf numFmtId="0" fontId="40" fillId="0" borderId="0" xfId="0" applyFont="1" applyAlignment="1">
      <alignment vertical="top"/>
    </xf>
    <xf numFmtId="0" fontId="40" fillId="7" borderId="1" xfId="0" applyFont="1" applyFill="1" applyBorder="1" applyAlignment="1">
      <alignment vertical="top"/>
    </xf>
    <xf numFmtId="185" fontId="40" fillId="7" borderId="1" xfId="0" applyNumberFormat="1" applyFont="1" applyFill="1" applyBorder="1" applyAlignment="1">
      <alignment horizontal="center" vertical="top"/>
    </xf>
    <xf numFmtId="0" fontId="40" fillId="8" borderId="1" xfId="0" applyFont="1" applyFill="1" applyBorder="1" applyAlignment="1">
      <alignment vertical="top" wrapText="1"/>
    </xf>
    <xf numFmtId="185" fontId="40" fillId="0" borderId="0" xfId="0" applyNumberFormat="1" applyFont="1" applyAlignment="1">
      <alignment horizontal="center" vertical="top"/>
    </xf>
    <xf numFmtId="0" fontId="40" fillId="0" borderId="0" xfId="0" applyFont="1" applyAlignment="1">
      <alignment vertical="top" wrapText="1"/>
    </xf>
    <xf numFmtId="182" fontId="0" fillId="0" borderId="0" xfId="0" applyNumberFormat="1" applyAlignment="1">
      <alignment shrinkToFit="1"/>
    </xf>
    <xf numFmtId="0" fontId="43" fillId="3" borderId="1" xfId="0" applyFont="1" applyFill="1" applyBorder="1" applyAlignment="1">
      <alignment horizontal="center" vertical="center" wrapText="1"/>
    </xf>
    <xf numFmtId="0" fontId="0" fillId="2" borderId="0" xfId="0" applyFill="1"/>
    <xf numFmtId="0" fontId="47" fillId="9" borderId="6" xfId="1" applyFont="1" applyFill="1" applyBorder="1" applyAlignment="1" applyProtection="1">
      <alignment horizontal="center"/>
    </xf>
    <xf numFmtId="0" fontId="48" fillId="10" borderId="6" xfId="1" applyFont="1" applyFill="1" applyBorder="1" applyAlignment="1" applyProtection="1">
      <alignment horizontal="center"/>
    </xf>
    <xf numFmtId="0" fontId="49" fillId="3" borderId="6" xfId="1" applyFont="1" applyFill="1" applyBorder="1" applyAlignment="1" applyProtection="1">
      <alignment horizontal="center"/>
    </xf>
    <xf numFmtId="0" fontId="48" fillId="11" borderId="7" xfId="1" applyFont="1" applyFill="1" applyBorder="1" applyAlignment="1" applyProtection="1">
      <alignment horizontal="center"/>
    </xf>
    <xf numFmtId="0" fontId="48" fillId="4" borderId="6" xfId="1" applyFont="1" applyFill="1" applyBorder="1" applyAlignment="1" applyProtection="1">
      <alignment horizontal="center"/>
    </xf>
    <xf numFmtId="0" fontId="50" fillId="4" borderId="6" xfId="1" applyFont="1" applyFill="1" applyBorder="1" applyAlignment="1" applyProtection="1">
      <alignment horizontal="center"/>
    </xf>
    <xf numFmtId="0" fontId="51" fillId="0" borderId="0" xfId="0" applyFont="1" applyAlignment="1">
      <alignment horizontal="center"/>
    </xf>
    <xf numFmtId="0" fontId="50" fillId="9" borderId="6" xfId="1" applyFont="1" applyFill="1" applyBorder="1" applyAlignment="1" applyProtection="1">
      <alignment horizontal="center"/>
    </xf>
    <xf numFmtId="0" fontId="50" fillId="10" borderId="6" xfId="1" applyFont="1" applyFill="1" applyBorder="1" applyAlignment="1" applyProtection="1">
      <alignment horizontal="center"/>
    </xf>
    <xf numFmtId="0" fontId="52" fillId="3" borderId="6" xfId="1" applyFont="1" applyFill="1" applyBorder="1" applyAlignment="1" applyProtection="1">
      <alignment horizontal="center"/>
    </xf>
    <xf numFmtId="0" fontId="50" fillId="11" borderId="7" xfId="1" applyFont="1" applyFill="1" applyBorder="1" applyAlignment="1" applyProtection="1">
      <alignment horizontal="center"/>
    </xf>
    <xf numFmtId="0" fontId="53" fillId="0" borderId="0" xfId="0" applyFont="1" applyAlignment="1">
      <alignment horizontal="center"/>
    </xf>
    <xf numFmtId="0" fontId="53" fillId="0" borderId="0" xfId="0" applyFont="1"/>
    <xf numFmtId="22" fontId="44" fillId="2" borderId="0" xfId="0" applyNumberFormat="1" applyFont="1" applyFill="1" applyAlignment="1">
      <alignment horizontal="right" wrapText="1"/>
    </xf>
    <xf numFmtId="0" fontId="54" fillId="0" borderId="0" xfId="1" applyFont="1" applyAlignment="1" applyProtection="1"/>
    <xf numFmtId="0" fontId="40" fillId="0" borderId="0" xfId="0" applyFont="1" applyAlignment="1"/>
    <xf numFmtId="0" fontId="21" fillId="0" borderId="0" xfId="0" applyFont="1" applyAlignment="1">
      <alignment wrapText="1"/>
    </xf>
    <xf numFmtId="172" fontId="9" fillId="0" borderId="0" xfId="0" applyNumberFormat="1" applyFont="1" applyAlignment="1">
      <alignment wrapText="1"/>
    </xf>
    <xf numFmtId="173" fontId="9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0" fontId="60" fillId="0" borderId="0" xfId="0" applyFont="1" applyAlignment="1">
      <alignment vertical="top"/>
    </xf>
    <xf numFmtId="0" fontId="18" fillId="0" borderId="0" xfId="0" applyFont="1" applyAlignment="1">
      <alignment vertical="top"/>
    </xf>
    <xf numFmtId="181" fontId="17" fillId="0" borderId="0" xfId="0" applyNumberFormat="1" applyFont="1" applyAlignment="1">
      <alignment vertical="top" shrinkToFi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0" fontId="39" fillId="0" borderId="8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22" fontId="53" fillId="0" borderId="0" xfId="0" applyNumberFormat="1" applyFont="1" applyAlignment="1">
      <alignment shrinkToFit="1"/>
    </xf>
    <xf numFmtId="22" fontId="45" fillId="2" borderId="0" xfId="1" applyNumberFormat="1" applyFont="1" applyFill="1" applyAlignment="1" applyProtection="1">
      <alignment horizontal="right" wrapText="1" indent="1"/>
    </xf>
    <xf numFmtId="22" fontId="28" fillId="2" borderId="0" xfId="1" applyNumberFormat="1" applyFont="1" applyFill="1" applyAlignment="1" applyProtection="1">
      <alignment horizontal="right" wrapText="1" indent="1"/>
    </xf>
    <xf numFmtId="0" fontId="39" fillId="0" borderId="0" xfId="0" applyFont="1" applyAlignment="1">
      <alignment horizontal="right" indent="1"/>
    </xf>
    <xf numFmtId="0" fontId="9" fillId="0" borderId="0" xfId="0" applyFont="1" applyAlignment="1">
      <alignment horizontal="right" indent="1"/>
    </xf>
    <xf numFmtId="0" fontId="21" fillId="3" borderId="0" xfId="0" applyFont="1" applyFill="1" applyAlignment="1">
      <alignment horizontal="center" vertical="center" wrapText="1"/>
    </xf>
    <xf numFmtId="0" fontId="40" fillId="0" borderId="16" xfId="0" applyFont="1" applyBorder="1" applyAlignment="1">
      <alignment vertical="top"/>
    </xf>
    <xf numFmtId="0" fontId="40" fillId="0" borderId="17" xfId="0" applyFont="1" applyBorder="1" applyAlignment="1">
      <alignment vertical="top"/>
    </xf>
    <xf numFmtId="0" fontId="40" fillId="0" borderId="18" xfId="0" applyFont="1" applyBorder="1" applyAlignment="1">
      <alignment vertical="top"/>
    </xf>
    <xf numFmtId="0" fontId="55" fillId="0" borderId="11" xfId="0" applyFont="1" applyBorder="1"/>
    <xf numFmtId="0" fontId="55" fillId="0" borderId="12" xfId="0" applyFont="1" applyBorder="1"/>
    <xf numFmtId="0" fontId="55" fillId="0" borderId="13" xfId="0" applyFont="1" applyBorder="1"/>
    <xf numFmtId="0" fontId="27" fillId="0" borderId="14" xfId="1" applyBorder="1" applyAlignment="1" applyProtection="1">
      <alignment vertical="top"/>
    </xf>
    <xf numFmtId="0" fontId="56" fillId="0" borderId="0" xfId="0" applyFont="1" applyBorder="1" applyAlignment="1">
      <alignment vertical="top"/>
    </xf>
    <xf numFmtId="0" fontId="56" fillId="0" borderId="15" xfId="0" applyFont="1" applyBorder="1" applyAlignment="1">
      <alignment vertical="top"/>
    </xf>
    <xf numFmtId="0" fontId="40" fillId="0" borderId="14" xfId="0" applyFont="1" applyBorder="1" applyAlignment="1">
      <alignment vertical="top"/>
    </xf>
    <xf numFmtId="0" fontId="40" fillId="0" borderId="0" xfId="0" applyFont="1" applyBorder="1" applyAlignment="1">
      <alignment vertical="top"/>
    </xf>
    <xf numFmtId="0" fontId="40" fillId="0" borderId="15" xfId="0" applyFont="1" applyBorder="1" applyAlignment="1">
      <alignment vertical="top"/>
    </xf>
    <xf numFmtId="0" fontId="40" fillId="0" borderId="14" xfId="0" applyFont="1" applyBorder="1" applyAlignment="1">
      <alignment vertical="top" wrapText="1"/>
    </xf>
    <xf numFmtId="0" fontId="41" fillId="0" borderId="0" xfId="0" applyFont="1" applyAlignment="1">
      <alignment horizontal="center" vertical="center"/>
    </xf>
    <xf numFmtId="0" fontId="61" fillId="2" borderId="0" xfId="0" applyFont="1" applyFill="1" applyAlignment="1" applyProtection="1">
      <alignment wrapText="1"/>
      <protection locked="0"/>
    </xf>
    <xf numFmtId="0" fontId="61" fillId="2" borderId="0" xfId="0" applyFont="1" applyFill="1"/>
    <xf numFmtId="0" fontId="61" fillId="0" borderId="0" xfId="0" applyFont="1"/>
    <xf numFmtId="0" fontId="61" fillId="2" borderId="0" xfId="0" applyFont="1" applyFill="1" applyProtection="1">
      <protection locked="0"/>
    </xf>
    <xf numFmtId="0" fontId="61" fillId="2" borderId="0" xfId="0" applyFont="1" applyFill="1" applyBorder="1" applyAlignment="1" applyProtection="1">
      <alignment horizontal="center"/>
      <protection locked="0"/>
    </xf>
    <xf numFmtId="15" fontId="61" fillId="2" borderId="0" xfId="0" applyNumberFormat="1" applyFont="1" applyFill="1"/>
    <xf numFmtId="179" fontId="61" fillId="2" borderId="0" xfId="0" applyNumberFormat="1" applyFont="1" applyFill="1"/>
    <xf numFmtId="0" fontId="61" fillId="0" borderId="0" xfId="0" applyFont="1" applyProtection="1">
      <protection locked="0"/>
    </xf>
    <xf numFmtId="0" fontId="62" fillId="2" borderId="0" xfId="0" applyFont="1" applyFill="1"/>
    <xf numFmtId="3" fontId="62" fillId="2" borderId="0" xfId="0" applyNumberFormat="1" applyFont="1" applyFill="1"/>
    <xf numFmtId="14" fontId="62" fillId="2" borderId="0" xfId="0" applyNumberFormat="1" applyFont="1" applyFill="1"/>
    <xf numFmtId="0" fontId="62" fillId="12" borderId="0" xfId="0" applyFont="1" applyFill="1"/>
  </cellXfs>
  <cellStyles count="2">
    <cellStyle name="Lien hypertexte" xfId="1" builtinId="8"/>
    <cellStyle name="Normal" xfId="0" builtinId="0"/>
  </cellStyles>
  <dxfs count="7">
    <dxf>
      <font>
        <b/>
        <i val="0"/>
        <condense val="0"/>
        <extend val="0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sommaire!B6"/><Relationship Id="rId1" Type="http://schemas.openxmlformats.org/officeDocument/2006/relationships/hyperlink" Target="#'Base de Donn&#233;es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Base de Donn&#233;es'!A1"/><Relationship Id="rId1" Type="http://schemas.openxmlformats.org/officeDocument/2006/relationships/hyperlink" Target="#sommaire!B6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</xdr:row>
      <xdr:rowOff>47625</xdr:rowOff>
    </xdr:from>
    <xdr:to>
      <xdr:col>12</xdr:col>
      <xdr:colOff>171450</xdr:colOff>
      <xdr:row>14</xdr:row>
      <xdr:rowOff>19050</xdr:rowOff>
    </xdr:to>
    <xdr:sp macro="" textlink="">
      <xdr:nvSpPr>
        <xdr:cNvPr id="7221" name="WordArt 53" descr="favicon">
          <a:extLst>
            <a:ext uri="{FF2B5EF4-FFF2-40B4-BE49-F238E27FC236}">
              <a16:creationId xmlns:a16="http://schemas.microsoft.com/office/drawing/2014/main" id="{D62FD444-4E2C-4E03-88E2-807DAFAF92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10175" y="1647825"/>
          <a:ext cx="3190875" cy="6477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fr-F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blipFill dpi="0" rotWithShape="1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/>
              <a:latin typeface="Arial Black" panose="020B0A04020102020204" pitchFamily="34" charset="0"/>
            </a:rPr>
            <a:t>version 2012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561975</xdr:colOff>
      <xdr:row>1</xdr:row>
      <xdr:rowOff>47625</xdr:rowOff>
    </xdr:from>
    <xdr:to>
      <xdr:col>1</xdr:col>
      <xdr:colOff>3629025</xdr:colOff>
      <xdr:row>1</xdr:row>
      <xdr:rowOff>400050</xdr:rowOff>
    </xdr:to>
    <xdr:sp macro="" textlink="">
      <xdr:nvSpPr>
        <xdr:cNvPr id="4100" name="Text Box 4">
          <a:hlinkClick xmlns:r="http://schemas.openxmlformats.org/officeDocument/2006/relationships" r:id="rId1" tooltip="lien vers la base (cliquer)"/>
          <a:extLst>
            <a:ext uri="{FF2B5EF4-FFF2-40B4-BE49-F238E27FC236}">
              <a16:creationId xmlns:a16="http://schemas.microsoft.com/office/drawing/2014/main" id="{F9E12785-4F19-4E06-80CA-E4652648C0E0}"/>
            </a:ext>
          </a:extLst>
        </xdr:cNvPr>
        <xdr:cNvSpPr txBox="1">
          <a:spLocks noChangeArrowheads="1"/>
        </xdr:cNvSpPr>
      </xdr:nvSpPr>
      <xdr:spPr bwMode="auto">
        <a:xfrm>
          <a:off x="885825" y="504825"/>
          <a:ext cx="3067050" cy="3524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compléter ce tableau en utilsant les filtres 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+ la calculette cachée sur la base de données</a:t>
          </a:r>
        </a:p>
      </xdr:txBody>
    </xdr:sp>
    <xdr:clientData/>
  </xdr:twoCellAnchor>
  <xdr:twoCellAnchor editAs="absolute">
    <xdr:from>
      <xdr:col>0</xdr:col>
      <xdr:colOff>114300</xdr:colOff>
      <xdr:row>0</xdr:row>
      <xdr:rowOff>28575</xdr:rowOff>
    </xdr:from>
    <xdr:to>
      <xdr:col>1</xdr:col>
      <xdr:colOff>277976</xdr:colOff>
      <xdr:row>0</xdr:row>
      <xdr:rowOff>289667</xdr:rowOff>
    </xdr:to>
    <xdr:sp macro="" textlink="">
      <xdr:nvSpPr>
        <xdr:cNvPr id="4106" name="AutoShape 10">
          <a:hlinkClick xmlns:r="http://schemas.openxmlformats.org/officeDocument/2006/relationships" r:id="rId2" tooltip="cliquer pour revenir au sommaire"/>
          <a:extLst>
            <a:ext uri="{FF2B5EF4-FFF2-40B4-BE49-F238E27FC236}">
              <a16:creationId xmlns:a16="http://schemas.microsoft.com/office/drawing/2014/main" id="{76E31307-1019-4087-B7C1-2C703B386089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647700</xdr:colOff>
      <xdr:row>0</xdr:row>
      <xdr:rowOff>19050</xdr:rowOff>
    </xdr:from>
    <xdr:to>
      <xdr:col>2</xdr:col>
      <xdr:colOff>786874</xdr:colOff>
      <xdr:row>0</xdr:row>
      <xdr:rowOff>208561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1A50F307-00BC-4389-BF00-B23750B36E22}"/>
            </a:ext>
          </a:extLst>
        </xdr:cNvPr>
        <xdr:cNvSpPr txBox="1">
          <a:spLocks noChangeArrowheads="1"/>
        </xdr:cNvSpPr>
      </xdr:nvSpPr>
      <xdr:spPr bwMode="auto">
        <a:xfrm>
          <a:off x="1581150" y="19050"/>
          <a:ext cx="1329851" cy="17056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compléter ce tableau</a:t>
          </a:r>
        </a:p>
      </xdr:txBody>
    </xdr:sp>
    <xdr:clientData/>
  </xdr:twoCellAnchor>
  <xdr:twoCellAnchor editAs="absolute">
    <xdr:from>
      <xdr:col>0</xdr:col>
      <xdr:colOff>114300</xdr:colOff>
      <xdr:row>0</xdr:row>
      <xdr:rowOff>28575</xdr:rowOff>
    </xdr:from>
    <xdr:to>
      <xdr:col>0</xdr:col>
      <xdr:colOff>601826</xdr:colOff>
      <xdr:row>0</xdr:row>
      <xdr:rowOff>289667</xdr:rowOff>
    </xdr:to>
    <xdr:sp macro="" textlink="">
      <xdr:nvSpPr>
        <xdr:cNvPr id="2068" name="AutoShape 20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E98B5C3B-3397-4CBF-A61B-A5A2F75826E9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28575</xdr:rowOff>
    </xdr:from>
    <xdr:to>
      <xdr:col>0</xdr:col>
      <xdr:colOff>601826</xdr:colOff>
      <xdr:row>0</xdr:row>
      <xdr:rowOff>289667</xdr:rowOff>
    </xdr:to>
    <xdr:sp macro="" textlink="">
      <xdr:nvSpPr>
        <xdr:cNvPr id="5124" name="AutoShape 4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5484745B-5C47-455D-95D4-DF09C3100B65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  <xdr:twoCellAnchor editAs="absolute">
    <xdr:from>
      <xdr:col>4</xdr:col>
      <xdr:colOff>19050</xdr:colOff>
      <xdr:row>0</xdr:row>
      <xdr:rowOff>66675</xdr:rowOff>
    </xdr:from>
    <xdr:to>
      <xdr:col>5</xdr:col>
      <xdr:colOff>1722978</xdr:colOff>
      <xdr:row>0</xdr:row>
      <xdr:rowOff>237235</xdr:rowOff>
    </xdr:to>
    <xdr:sp macro="" textlink="">
      <xdr:nvSpPr>
        <xdr:cNvPr id="5143" name="Text Box 5">
          <a:hlinkClick xmlns:r="http://schemas.openxmlformats.org/officeDocument/2006/relationships" r:id="rId2" tooltip="lien vers la base (cliquer)"/>
          <a:extLst>
            <a:ext uri="{FF2B5EF4-FFF2-40B4-BE49-F238E27FC236}">
              <a16:creationId xmlns:a16="http://schemas.microsoft.com/office/drawing/2014/main" id="{CC1BC905-0345-446E-815E-925B43AF27CB}"/>
            </a:ext>
          </a:extLst>
        </xdr:cNvPr>
        <xdr:cNvSpPr txBox="1">
          <a:spLocks noChangeArrowheads="1"/>
        </xdr:cNvSpPr>
      </xdr:nvSpPr>
      <xdr:spPr bwMode="auto">
        <a:xfrm>
          <a:off x="3190875" y="66675"/>
          <a:ext cx="3056478" cy="17056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à compléter (instructions dans les commentaires)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6236" name="Rectangle 1">
          <a:extLst>
            <a:ext uri="{FF2B5EF4-FFF2-40B4-BE49-F238E27FC236}">
              <a16:creationId xmlns:a16="http://schemas.microsoft.com/office/drawing/2014/main" id="{E6C4D96A-145C-4E14-9B79-14588FE9C8DC}"/>
            </a:ext>
          </a:extLst>
        </xdr:cNvPr>
        <xdr:cNvSpPr>
          <a:spLocks noChangeArrowheads="1"/>
        </xdr:cNvSpPr>
      </xdr:nvSpPr>
      <xdr:spPr bwMode="auto">
        <a:xfrm>
          <a:off x="57150" y="1609725"/>
          <a:ext cx="587692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6237" name="Rectangle 2">
          <a:extLst>
            <a:ext uri="{FF2B5EF4-FFF2-40B4-BE49-F238E27FC236}">
              <a16:creationId xmlns:a16="http://schemas.microsoft.com/office/drawing/2014/main" id="{0E8AB5EC-9DEA-47A1-AC97-F73ED95F1593}"/>
            </a:ext>
          </a:extLst>
        </xdr:cNvPr>
        <xdr:cNvSpPr>
          <a:spLocks noChangeArrowheads="1"/>
        </xdr:cNvSpPr>
      </xdr:nvSpPr>
      <xdr:spPr bwMode="auto">
        <a:xfrm>
          <a:off x="57150" y="1943100"/>
          <a:ext cx="5876925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6238" name="Rectangle 3">
          <a:extLst>
            <a:ext uri="{FF2B5EF4-FFF2-40B4-BE49-F238E27FC236}">
              <a16:creationId xmlns:a16="http://schemas.microsoft.com/office/drawing/2014/main" id="{8F918625-FB15-446B-AA91-C822B073698C}"/>
            </a:ext>
          </a:extLst>
        </xdr:cNvPr>
        <xdr:cNvSpPr>
          <a:spLocks noChangeArrowheads="1"/>
        </xdr:cNvSpPr>
      </xdr:nvSpPr>
      <xdr:spPr bwMode="auto">
        <a:xfrm>
          <a:off x="57150" y="2266950"/>
          <a:ext cx="587692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6239" name="Rectangle 4">
          <a:extLst>
            <a:ext uri="{FF2B5EF4-FFF2-40B4-BE49-F238E27FC236}">
              <a16:creationId xmlns:a16="http://schemas.microsoft.com/office/drawing/2014/main" id="{910ADBD3-54E2-4C71-90BC-7CD963DF045D}"/>
            </a:ext>
          </a:extLst>
        </xdr:cNvPr>
        <xdr:cNvSpPr>
          <a:spLocks noChangeArrowheads="1"/>
        </xdr:cNvSpPr>
      </xdr:nvSpPr>
      <xdr:spPr bwMode="auto">
        <a:xfrm>
          <a:off x="57150" y="3086100"/>
          <a:ext cx="587692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6240" name="Rectangle 5">
          <a:extLst>
            <a:ext uri="{FF2B5EF4-FFF2-40B4-BE49-F238E27FC236}">
              <a16:creationId xmlns:a16="http://schemas.microsoft.com/office/drawing/2014/main" id="{A122987B-88A0-4552-A8C2-968E1D6763BE}"/>
            </a:ext>
          </a:extLst>
        </xdr:cNvPr>
        <xdr:cNvSpPr>
          <a:spLocks noChangeArrowheads="1"/>
        </xdr:cNvSpPr>
      </xdr:nvSpPr>
      <xdr:spPr bwMode="auto">
        <a:xfrm>
          <a:off x="57150" y="3895725"/>
          <a:ext cx="5876925" cy="485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6241" name="Rectangle 6">
          <a:extLst>
            <a:ext uri="{FF2B5EF4-FFF2-40B4-BE49-F238E27FC236}">
              <a16:creationId xmlns:a16="http://schemas.microsoft.com/office/drawing/2014/main" id="{F8557E51-DC4E-43DC-814D-ADE2C65C28F2}"/>
            </a:ext>
          </a:extLst>
        </xdr:cNvPr>
        <xdr:cNvSpPr>
          <a:spLocks noChangeArrowheads="1"/>
        </xdr:cNvSpPr>
      </xdr:nvSpPr>
      <xdr:spPr bwMode="auto">
        <a:xfrm>
          <a:off x="57150" y="295275"/>
          <a:ext cx="5876925" cy="504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sp>
    <xdr:clientData/>
  </xdr:twoCellAnchor>
  <xdr:twoCellAnchor editAs="absolute">
    <xdr:from>
      <xdr:col>1</xdr:col>
      <xdr:colOff>57150</xdr:colOff>
      <xdr:row>0</xdr:row>
      <xdr:rowOff>28575</xdr:rowOff>
    </xdr:from>
    <xdr:to>
      <xdr:col>1</xdr:col>
      <xdr:colOff>544676</xdr:colOff>
      <xdr:row>0</xdr:row>
      <xdr:rowOff>289667</xdr:rowOff>
    </xdr:to>
    <xdr:sp macro="" textlink="">
      <xdr:nvSpPr>
        <xdr:cNvPr id="6152" name="AutoShape 8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96A474B0-F1DE-4E1E-9D37-63906B701F57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243" name="Rectangle 9">
          <a:extLst>
            <a:ext uri="{FF2B5EF4-FFF2-40B4-BE49-F238E27FC236}">
              <a16:creationId xmlns:a16="http://schemas.microsoft.com/office/drawing/2014/main" id="{42FC94E2-072F-4771-BF94-416E4EBC6C6D}"/>
            </a:ext>
          </a:extLst>
        </xdr:cNvPr>
        <xdr:cNvSpPr>
          <a:spLocks noChangeArrowheads="1"/>
        </xdr:cNvSpPr>
      </xdr:nvSpPr>
      <xdr:spPr bwMode="auto">
        <a:xfrm>
          <a:off x="57150" y="4552950"/>
          <a:ext cx="5876925" cy="1295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244" name="Rectangle 10">
          <a:extLst>
            <a:ext uri="{FF2B5EF4-FFF2-40B4-BE49-F238E27FC236}">
              <a16:creationId xmlns:a16="http://schemas.microsoft.com/office/drawing/2014/main" id="{B7D4F038-2773-404D-BB6D-DD0FF2878A6E}"/>
            </a:ext>
          </a:extLst>
        </xdr:cNvPr>
        <xdr:cNvSpPr>
          <a:spLocks noChangeArrowheads="1"/>
        </xdr:cNvSpPr>
      </xdr:nvSpPr>
      <xdr:spPr bwMode="auto">
        <a:xfrm>
          <a:off x="57150" y="4552950"/>
          <a:ext cx="5876925" cy="1295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6245" name="Rectangle 11">
          <a:extLst>
            <a:ext uri="{FF2B5EF4-FFF2-40B4-BE49-F238E27FC236}">
              <a16:creationId xmlns:a16="http://schemas.microsoft.com/office/drawing/2014/main" id="{78536F54-1D14-43A1-9E77-712C86BD84FE}"/>
            </a:ext>
          </a:extLst>
        </xdr:cNvPr>
        <xdr:cNvSpPr>
          <a:spLocks noChangeArrowheads="1"/>
        </xdr:cNvSpPr>
      </xdr:nvSpPr>
      <xdr:spPr bwMode="auto">
        <a:xfrm>
          <a:off x="57150" y="962025"/>
          <a:ext cx="5876925" cy="485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28575</xdr:rowOff>
    </xdr:from>
    <xdr:to>
      <xdr:col>0</xdr:col>
      <xdr:colOff>601826</xdr:colOff>
      <xdr:row>0</xdr:row>
      <xdr:rowOff>289667</xdr:rowOff>
    </xdr:to>
    <xdr:sp macro="" textlink="">
      <xdr:nvSpPr>
        <xdr:cNvPr id="1058" name="AutoShape 34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0F2D17DB-18B3-42AC-A679-5D3B0542127C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agesperso-orange.fr/jeanmarc.stoeffler/excel/tableauCroiseEnonce.ht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deezer.com/fr/music/canned-heat/on-the-road-again-319756" TargetMode="External"/><Relationship Id="rId1" Type="http://schemas.openxmlformats.org/officeDocument/2006/relationships/hyperlink" Target="http://www.ozap.com/musique/collectif/musique-sacree-judith-triomphante/0034571172811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hyperlink" Target="http://video.doublevez.com/excel/2010/exercice.TCD.3.wmv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video.doublevez.com/excel/2010/exercice.TCD.2.wmv" TargetMode="External"/><Relationship Id="rId1" Type="http://schemas.openxmlformats.org/officeDocument/2006/relationships/hyperlink" Target="http://video.doublevez.com/excel/2010/exercice.TCD.1.wmv" TargetMode="External"/><Relationship Id="rId6" Type="http://schemas.openxmlformats.org/officeDocument/2006/relationships/hyperlink" Target="http://video.doublevez.com/excel/2010/exercice.TCD.1.wmv" TargetMode="External"/><Relationship Id="rId5" Type="http://schemas.openxmlformats.org/officeDocument/2006/relationships/hyperlink" Target="http://video.doublevez.com/excel/2010/exercice.TCD.3.wmv" TargetMode="External"/><Relationship Id="rId4" Type="http://schemas.openxmlformats.org/officeDocument/2006/relationships/hyperlink" Target="http://video.doublevez.com/excel/2010/exercice.TCD.2.wmv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deezer.com/fr/music/canned-heat/on-the-road-again-319756" TargetMode="External"/><Relationship Id="rId1" Type="http://schemas.openxmlformats.org/officeDocument/2006/relationships/hyperlink" Target="http://www.ozap.com/musique/collectif/musique-sacree-judith-triomphante/0034571172811" TargetMode="External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27"/>
  <sheetViews>
    <sheetView showGridLines="0" showRowColHeaders="0" topLeftCell="A5" workbookViewId="0">
      <pane xSplit="16" ySplit="25" topLeftCell="Q30" activePane="bottomRight" state="frozen"/>
      <selection activeCell="A5" sqref="A5"/>
      <selection pane="topRight" activeCell="Q5" sqref="Q5"/>
      <selection pane="bottomLeft" activeCell="A30" sqref="A30"/>
      <selection pane="bottomRight" activeCell="B6" sqref="B6:D6"/>
    </sheetView>
  </sheetViews>
  <sheetFormatPr baseColWidth="10" defaultRowHeight="12.75" x14ac:dyDescent="0.2"/>
  <cols>
    <col min="1" max="1" width="2.7109375" customWidth="1"/>
    <col min="2" max="2" width="5.28515625" customWidth="1"/>
    <col min="3" max="3" width="2.7109375" customWidth="1"/>
    <col min="4" max="4" width="30.7109375" customWidth="1"/>
    <col min="5" max="5" width="2" customWidth="1"/>
  </cols>
  <sheetData>
    <row r="1" spans="2:12" ht="6" hidden="1" customHeight="1" x14ac:dyDescent="0.2"/>
    <row r="2" spans="2:12" ht="6" hidden="1" customHeight="1" x14ac:dyDescent="0.2">
      <c r="D2" s="60"/>
    </row>
    <row r="3" spans="2:12" ht="6" hidden="1" customHeight="1" x14ac:dyDescent="0.2">
      <c r="D3" s="60"/>
    </row>
    <row r="4" spans="2:12" ht="6" hidden="1" customHeight="1" x14ac:dyDescent="0.2"/>
    <row r="5" spans="2:12" ht="12.75" customHeight="1" thickBot="1" x14ac:dyDescent="0.25"/>
    <row r="6" spans="2:12" ht="21.75" thickTop="1" thickBot="1" x14ac:dyDescent="0.35">
      <c r="B6" s="88" t="s">
        <v>902</v>
      </c>
      <c r="C6" s="89"/>
      <c r="D6" s="90"/>
    </row>
    <row r="7" spans="2:12" ht="12.75" customHeight="1" thickTop="1" x14ac:dyDescent="0.2">
      <c r="I7" s="92" t="s">
        <v>845</v>
      </c>
      <c r="J7" s="92"/>
      <c r="K7" s="92"/>
      <c r="L7" s="92"/>
    </row>
    <row r="8" spans="2:12" ht="21" customHeight="1" thickBot="1" x14ac:dyDescent="0.3">
      <c r="B8" s="67">
        <v>1</v>
      </c>
      <c r="D8" s="68" t="s">
        <v>897</v>
      </c>
      <c r="I8" s="93" t="s">
        <v>846</v>
      </c>
      <c r="J8" s="93"/>
      <c r="K8" s="93"/>
      <c r="L8" s="93"/>
    </row>
    <row r="9" spans="2:12" ht="21" thickTop="1" x14ac:dyDescent="0.3">
      <c r="B9" s="74"/>
      <c r="D9" s="69"/>
      <c r="I9" s="94" t="str">
        <f ca="1">IF(LEFT(CELL("filename",A1),2)="ht","source internet","actuellement sur "&amp;LEFT(CELL("filename",A1),2))</f>
        <v>actuellement sur D:</v>
      </c>
      <c r="J9" s="94"/>
      <c r="K9" s="94"/>
      <c r="L9" s="94"/>
    </row>
    <row r="10" spans="2:12" ht="21" thickBot="1" x14ac:dyDescent="0.35">
      <c r="B10" s="63">
        <v>2</v>
      </c>
      <c r="D10" s="70" t="s">
        <v>898</v>
      </c>
      <c r="F10" s="62"/>
      <c r="I10" s="95" t="str">
        <f ca="1">MID(CELL("FileName",$A$1),SEARCH("[",CELL("FileName",$A$1))+1,SEARCH("]",CELL("FileName",$A$1))-SEARCH("[",CELL("FileName",$A$1))-1)</f>
        <v>BaseDonnees.2012 formules.jms.xlsx</v>
      </c>
      <c r="J10" s="95"/>
      <c r="K10" s="95"/>
      <c r="L10" s="95"/>
    </row>
    <row r="11" spans="2:12" ht="15.75" thickTop="1" x14ac:dyDescent="0.2">
      <c r="B11" s="74"/>
      <c r="D11" s="69"/>
    </row>
    <row r="12" spans="2:12" ht="18.75" thickBot="1" x14ac:dyDescent="0.3">
      <c r="B12" s="64">
        <v>3</v>
      </c>
      <c r="D12" s="71" t="s">
        <v>899</v>
      </c>
      <c r="F12" s="62"/>
      <c r="G12" s="62"/>
      <c r="I12" s="62"/>
      <c r="J12" s="62"/>
      <c r="K12" s="62"/>
    </row>
    <row r="13" spans="2:12" ht="15.75" thickTop="1" x14ac:dyDescent="0.2">
      <c r="B13" s="74"/>
      <c r="D13" s="69"/>
      <c r="L13" s="47"/>
    </row>
    <row r="14" spans="2:12" ht="18.75" thickBot="1" x14ac:dyDescent="0.3">
      <c r="B14" s="65">
        <v>4</v>
      </c>
      <c r="D14" s="72" t="s">
        <v>900</v>
      </c>
      <c r="L14" s="47"/>
    </row>
    <row r="15" spans="2:12" ht="15.75" thickTop="1" x14ac:dyDescent="0.2">
      <c r="B15" s="74"/>
      <c r="D15" s="69"/>
      <c r="F15" s="62"/>
      <c r="G15" s="62"/>
      <c r="H15" s="62"/>
      <c r="I15" s="62"/>
      <c r="J15" s="62"/>
      <c r="K15" s="62"/>
    </row>
    <row r="16" spans="2:12" ht="18.75" thickBot="1" x14ac:dyDescent="0.3">
      <c r="B16" s="66">
        <v>5</v>
      </c>
      <c r="D16" s="73" t="s">
        <v>901</v>
      </c>
    </row>
    <row r="17" spans="2:8" ht="13.5" thickTop="1" x14ac:dyDescent="0.2"/>
    <row r="21" spans="2:8" x14ac:dyDescent="0.2">
      <c r="B21" s="91" t="str">
        <f>"Exercice mis à jour le "&amp;TEXT(DateEnreG,H21)&amp;" par jean-marc stoeffler ("&amp;TEXT(TailleFichier/1024,"# ##0ko)")</f>
        <v>Exercice mis à jour le mar 27 nov 2012 à 00h10  par jean-marc stoeffler (475ko)</v>
      </c>
      <c r="C21" s="91"/>
      <c r="D21" s="91"/>
      <c r="E21" s="91"/>
      <c r="F21" s="91"/>
      <c r="G21" s="91"/>
      <c r="H21" s="47" t="s">
        <v>908</v>
      </c>
    </row>
    <row r="22" spans="2:8" ht="12.75" customHeight="1" x14ac:dyDescent="0.2"/>
    <row r="23" spans="2:8" ht="12.75" customHeight="1" x14ac:dyDescent="0.2"/>
    <row r="24" spans="2:8" ht="12.75" customHeight="1" x14ac:dyDescent="0.2"/>
    <row r="26" spans="2:8" x14ac:dyDescent="0.2">
      <c r="B26" s="62"/>
      <c r="C26" s="62"/>
      <c r="D26" s="62"/>
      <c r="E26" s="62"/>
    </row>
    <row r="27" spans="2:8" x14ac:dyDescent="0.2">
      <c r="B27" s="76"/>
      <c r="C27" s="76"/>
      <c r="D27" s="76"/>
      <c r="E27" s="76"/>
    </row>
  </sheetData>
  <mergeCells count="6">
    <mergeCell ref="B6:D6"/>
    <mergeCell ref="B21:G21"/>
    <mergeCell ref="I7:L7"/>
    <mergeCell ref="I8:L8"/>
    <mergeCell ref="I9:L9"/>
    <mergeCell ref="I10:L10"/>
  </mergeCells>
  <phoneticPr fontId="1" type="noConversion"/>
  <conditionalFormatting sqref="I10:L10">
    <cfRule type="cellIs" dxfId="6" priority="1" stopIfTrue="1" operator="notEqual">
      <formula>"BaseDonnees.2010.jms.xls"</formula>
    </cfRule>
  </conditionalFormatting>
  <hyperlinks>
    <hyperlink ref="D10" location="'exercice filtres'!A3" display="exercice filtres"/>
    <hyperlink ref="D12" location="'Suivi  Formations'!A1" display="Suivi  Formations"/>
    <hyperlink ref="D14" location="'codes formation'!A1" display="codes formation"/>
    <hyperlink ref="D16" location="'TCD à établir'!A1" display="TCD à établir"/>
    <hyperlink ref="D8" location="'Base de Données'!A1" tooltip="le coeur de l'exercice" display="Base de Données"/>
    <hyperlink ref="I8" r:id="rId1"/>
  </hyperlinks>
  <pageMargins left="0.78740157499999996" right="0.78740157499999996" top="0.984251969" bottom="0.984251969" header="0.4921259845" footer="0.4921259845"/>
  <pageSetup paperSize="8" orientation="landscape" horizontalDpi="300" verticalDpi="30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indexed="12"/>
  </sheetPr>
  <dimension ref="A1:R286"/>
  <sheetViews>
    <sheetView workbookViewId="0">
      <selection activeCell="J10" sqref="J10"/>
    </sheetView>
  </sheetViews>
  <sheetFormatPr baseColWidth="10" defaultRowHeight="12.75" x14ac:dyDescent="0.2"/>
  <cols>
    <col min="1" max="1" width="14.28515625" style="3" customWidth="1"/>
    <col min="2" max="2" width="14.5703125" customWidth="1"/>
    <col min="3" max="3" width="13.42578125" bestFit="1" customWidth="1"/>
    <col min="4" max="4" width="10.5703125" customWidth="1"/>
    <col min="5" max="5" width="10" bestFit="1" customWidth="1"/>
    <col min="6" max="6" width="9" customWidth="1"/>
    <col min="7" max="7" width="6" customWidth="1"/>
    <col min="8" max="8" width="14.42578125" style="1" customWidth="1"/>
    <col min="9" max="9" width="7.140625" bestFit="1" customWidth="1"/>
    <col min="10" max="10" width="12.28515625" style="2" customWidth="1"/>
    <col min="11" max="11" width="6.7109375" customWidth="1"/>
    <col min="12" max="13" width="13.28515625" customWidth="1"/>
    <col min="14" max="14" width="13.85546875" customWidth="1"/>
    <col min="15" max="15" width="12.28515625" customWidth="1"/>
    <col min="16" max="16" width="16.85546875" customWidth="1"/>
  </cols>
  <sheetData>
    <row r="1" spans="1:18" ht="38.25" x14ac:dyDescent="0.2">
      <c r="A1" s="14" t="s">
        <v>836</v>
      </c>
      <c r="B1" s="14" t="s">
        <v>0</v>
      </c>
      <c r="C1" s="14" t="s">
        <v>1</v>
      </c>
      <c r="D1" s="14" t="s">
        <v>3</v>
      </c>
      <c r="E1" s="14" t="s">
        <v>4</v>
      </c>
      <c r="F1" s="14" t="s">
        <v>5</v>
      </c>
      <c r="G1" s="14" t="s">
        <v>2</v>
      </c>
      <c r="H1" s="80" t="s">
        <v>6</v>
      </c>
      <c r="I1" s="14" t="s">
        <v>7</v>
      </c>
      <c r="J1" s="81" t="s">
        <v>8</v>
      </c>
      <c r="K1" s="82" t="s">
        <v>838</v>
      </c>
      <c r="L1" s="79" t="s">
        <v>885</v>
      </c>
      <c r="M1" s="79" t="s">
        <v>871</v>
      </c>
      <c r="N1" s="79" t="s">
        <v>870</v>
      </c>
      <c r="O1" s="79" t="s">
        <v>890</v>
      </c>
      <c r="P1" s="79" t="s">
        <v>925</v>
      </c>
      <c r="Q1" s="79" t="s">
        <v>926</v>
      </c>
      <c r="R1" s="79" t="s">
        <v>928</v>
      </c>
    </row>
    <row r="2" spans="1:18" x14ac:dyDescent="0.2">
      <c r="A2" s="3" t="s">
        <v>10</v>
      </c>
      <c r="B2" t="s">
        <v>9</v>
      </c>
      <c r="C2" t="s">
        <v>414</v>
      </c>
      <c r="D2" t="s">
        <v>11</v>
      </c>
      <c r="E2" t="s">
        <v>12</v>
      </c>
      <c r="F2" t="s">
        <v>13</v>
      </c>
      <c r="G2">
        <v>3091</v>
      </c>
      <c r="H2" s="1">
        <v>21433.02</v>
      </c>
      <c r="I2" t="s">
        <v>14</v>
      </c>
      <c r="J2" s="2">
        <v>22582</v>
      </c>
      <c r="K2">
        <f>DATEDIF(J2,"31/12/2011","y")</f>
        <v>50</v>
      </c>
    </row>
    <row r="3" spans="1:18" x14ac:dyDescent="0.2">
      <c r="A3" s="3" t="s">
        <v>17</v>
      </c>
      <c r="B3" t="s">
        <v>15</v>
      </c>
      <c r="C3" t="s">
        <v>16</v>
      </c>
      <c r="D3" t="s">
        <v>18</v>
      </c>
      <c r="E3" t="s">
        <v>12</v>
      </c>
      <c r="F3" t="s">
        <v>19</v>
      </c>
      <c r="G3">
        <v>3186</v>
      </c>
      <c r="H3" s="1">
        <v>33386.42</v>
      </c>
      <c r="I3" t="s">
        <v>20</v>
      </c>
      <c r="J3" s="2">
        <v>30265</v>
      </c>
      <c r="K3">
        <f t="shared" ref="K3:K66" si="0">DATEDIF(J3,"31/12/2011","y")</f>
        <v>29</v>
      </c>
    </row>
    <row r="4" spans="1:18" x14ac:dyDescent="0.2">
      <c r="A4" s="3" t="s">
        <v>23</v>
      </c>
      <c r="B4" t="s">
        <v>21</v>
      </c>
      <c r="C4" t="s">
        <v>22</v>
      </c>
      <c r="D4" t="s">
        <v>24</v>
      </c>
      <c r="E4" t="s">
        <v>12</v>
      </c>
      <c r="F4" t="s">
        <v>25</v>
      </c>
      <c r="G4">
        <v>3056</v>
      </c>
      <c r="H4" s="1">
        <v>56482.43</v>
      </c>
      <c r="I4" t="s">
        <v>20</v>
      </c>
      <c r="J4" s="2">
        <v>26282</v>
      </c>
      <c r="K4">
        <f t="shared" si="0"/>
        <v>40</v>
      </c>
    </row>
    <row r="5" spans="1:18" x14ac:dyDescent="0.2">
      <c r="A5" s="3" t="s">
        <v>28</v>
      </c>
      <c r="B5" t="s">
        <v>26</v>
      </c>
      <c r="C5" t="s">
        <v>27</v>
      </c>
      <c r="D5" t="s">
        <v>11</v>
      </c>
      <c r="E5" t="s">
        <v>29</v>
      </c>
      <c r="F5" t="s">
        <v>30</v>
      </c>
      <c r="G5">
        <v>3033</v>
      </c>
      <c r="H5" s="1">
        <v>23405.53</v>
      </c>
      <c r="I5" t="s">
        <v>14</v>
      </c>
      <c r="J5" s="2">
        <v>30764</v>
      </c>
      <c r="K5">
        <f t="shared" si="0"/>
        <v>27</v>
      </c>
    </row>
    <row r="6" spans="1:18" x14ac:dyDescent="0.2">
      <c r="A6" s="3" t="s">
        <v>33</v>
      </c>
      <c r="B6" t="s">
        <v>31</v>
      </c>
      <c r="C6" t="s">
        <v>32</v>
      </c>
      <c r="D6" t="s">
        <v>11</v>
      </c>
      <c r="E6" t="s">
        <v>12</v>
      </c>
      <c r="F6" t="s">
        <v>34</v>
      </c>
      <c r="G6">
        <v>3408</v>
      </c>
      <c r="H6" s="1">
        <v>23397.3</v>
      </c>
      <c r="I6" t="s">
        <v>20</v>
      </c>
      <c r="J6" s="2">
        <v>29962</v>
      </c>
      <c r="K6">
        <f t="shared" si="0"/>
        <v>29</v>
      </c>
    </row>
    <row r="7" spans="1:18" x14ac:dyDescent="0.2">
      <c r="A7" s="3" t="s">
        <v>37</v>
      </c>
      <c r="B7" t="s">
        <v>35</v>
      </c>
      <c r="C7" t="s">
        <v>36</v>
      </c>
      <c r="D7" t="s">
        <v>11</v>
      </c>
      <c r="E7" t="s">
        <v>29</v>
      </c>
      <c r="F7" t="s">
        <v>38</v>
      </c>
      <c r="G7">
        <v>3132</v>
      </c>
      <c r="H7" s="1">
        <v>30055.19</v>
      </c>
      <c r="I7" t="s">
        <v>20</v>
      </c>
      <c r="J7" s="2">
        <v>20447</v>
      </c>
      <c r="K7">
        <f t="shared" si="0"/>
        <v>56</v>
      </c>
    </row>
    <row r="8" spans="1:18" x14ac:dyDescent="0.2">
      <c r="A8" s="3" t="s">
        <v>884</v>
      </c>
      <c r="B8" t="s">
        <v>35</v>
      </c>
      <c r="C8" t="s">
        <v>39</v>
      </c>
      <c r="D8" t="s">
        <v>11</v>
      </c>
      <c r="E8" t="s">
        <v>29</v>
      </c>
      <c r="F8" t="s">
        <v>40</v>
      </c>
      <c r="G8">
        <v>3766</v>
      </c>
      <c r="H8" s="1">
        <v>25991.41</v>
      </c>
      <c r="I8" t="s">
        <v>20</v>
      </c>
      <c r="J8" s="2">
        <v>24490</v>
      </c>
      <c r="K8">
        <f t="shared" si="0"/>
        <v>44</v>
      </c>
    </row>
    <row r="9" spans="1:18" x14ac:dyDescent="0.2">
      <c r="A9" s="3" t="s">
        <v>42</v>
      </c>
      <c r="B9" t="s">
        <v>35</v>
      </c>
      <c r="C9" t="s">
        <v>41</v>
      </c>
      <c r="D9" t="s">
        <v>24</v>
      </c>
      <c r="E9" t="s">
        <v>43</v>
      </c>
      <c r="F9" t="s">
        <v>44</v>
      </c>
      <c r="G9">
        <v>3421</v>
      </c>
      <c r="H9" s="1">
        <v>56687.15</v>
      </c>
      <c r="I9" t="s">
        <v>14</v>
      </c>
      <c r="J9" s="2">
        <v>25707</v>
      </c>
      <c r="K9">
        <f t="shared" si="0"/>
        <v>41</v>
      </c>
    </row>
    <row r="10" spans="1:18" x14ac:dyDescent="0.2">
      <c r="A10" s="3" t="s">
        <v>47</v>
      </c>
      <c r="B10" t="s">
        <v>45</v>
      </c>
      <c r="C10" t="s">
        <v>46</v>
      </c>
      <c r="D10" t="s">
        <v>18</v>
      </c>
      <c r="E10" t="s">
        <v>29</v>
      </c>
      <c r="F10" t="s">
        <v>48</v>
      </c>
      <c r="G10">
        <v>3419</v>
      </c>
      <c r="H10" s="1">
        <v>38985.629999999997</v>
      </c>
      <c r="I10" t="s">
        <v>20</v>
      </c>
      <c r="J10" s="2">
        <v>24368</v>
      </c>
      <c r="K10">
        <f t="shared" si="0"/>
        <v>45</v>
      </c>
    </row>
    <row r="11" spans="1:18" x14ac:dyDescent="0.2">
      <c r="A11" s="3" t="s">
        <v>51</v>
      </c>
      <c r="B11" t="s">
        <v>49</v>
      </c>
      <c r="C11" t="s">
        <v>50</v>
      </c>
      <c r="D11" t="s">
        <v>24</v>
      </c>
      <c r="E11" t="s">
        <v>29</v>
      </c>
      <c r="F11" t="s">
        <v>30</v>
      </c>
      <c r="G11">
        <v>3127</v>
      </c>
      <c r="H11" s="1">
        <v>32083.64</v>
      </c>
      <c r="I11" t="s">
        <v>14</v>
      </c>
      <c r="J11" s="2">
        <v>25304</v>
      </c>
      <c r="K11">
        <f t="shared" si="0"/>
        <v>42</v>
      </c>
    </row>
    <row r="12" spans="1:18" x14ac:dyDescent="0.2">
      <c r="A12" s="3" t="s">
        <v>54</v>
      </c>
      <c r="B12" t="s">
        <v>52</v>
      </c>
      <c r="C12" t="s">
        <v>53</v>
      </c>
      <c r="D12" t="s">
        <v>18</v>
      </c>
      <c r="E12" t="s">
        <v>12</v>
      </c>
      <c r="F12" t="s">
        <v>55</v>
      </c>
      <c r="G12">
        <v>3060</v>
      </c>
      <c r="H12" s="1">
        <v>25438.560000000001</v>
      </c>
      <c r="I12" t="s">
        <v>14</v>
      </c>
      <c r="J12" s="2">
        <v>24858</v>
      </c>
      <c r="K12">
        <f t="shared" si="0"/>
        <v>43</v>
      </c>
    </row>
    <row r="13" spans="1:18" x14ac:dyDescent="0.2">
      <c r="A13" s="3" t="s">
        <v>58</v>
      </c>
      <c r="B13" t="s">
        <v>56</v>
      </c>
      <c r="C13" t="s">
        <v>57</v>
      </c>
      <c r="D13" t="s">
        <v>24</v>
      </c>
      <c r="E13" t="s">
        <v>29</v>
      </c>
      <c r="F13" t="s">
        <v>59</v>
      </c>
      <c r="G13">
        <v>3147</v>
      </c>
      <c r="H13" s="1">
        <v>37832.730000000003</v>
      </c>
      <c r="I13" t="s">
        <v>14</v>
      </c>
      <c r="J13" s="2">
        <v>24491</v>
      </c>
      <c r="K13">
        <f t="shared" si="0"/>
        <v>44</v>
      </c>
    </row>
    <row r="14" spans="1:18" x14ac:dyDescent="0.2">
      <c r="A14" s="3" t="s">
        <v>62</v>
      </c>
      <c r="B14" t="s">
        <v>60</v>
      </c>
      <c r="C14" t="s">
        <v>61</v>
      </c>
      <c r="D14" t="s">
        <v>11</v>
      </c>
      <c r="E14" t="s">
        <v>12</v>
      </c>
      <c r="F14" t="s">
        <v>63</v>
      </c>
      <c r="G14">
        <v>3795</v>
      </c>
      <c r="H14" s="1">
        <v>26263.48</v>
      </c>
      <c r="I14" t="s">
        <v>14</v>
      </c>
      <c r="J14" s="2">
        <v>24804</v>
      </c>
      <c r="K14">
        <f t="shared" si="0"/>
        <v>44</v>
      </c>
    </row>
    <row r="15" spans="1:18" x14ac:dyDescent="0.2">
      <c r="A15" s="3" t="s">
        <v>66</v>
      </c>
      <c r="B15" t="s">
        <v>64</v>
      </c>
      <c r="C15" t="s">
        <v>65</v>
      </c>
      <c r="D15" t="s">
        <v>18</v>
      </c>
      <c r="E15" t="s">
        <v>29</v>
      </c>
      <c r="F15" t="s">
        <v>13</v>
      </c>
      <c r="G15">
        <v>3725</v>
      </c>
      <c r="H15" s="1">
        <v>28919</v>
      </c>
      <c r="I15" t="s">
        <v>14</v>
      </c>
      <c r="J15" s="2">
        <v>20384</v>
      </c>
      <c r="K15">
        <f t="shared" si="0"/>
        <v>56</v>
      </c>
    </row>
    <row r="16" spans="1:18" x14ac:dyDescent="0.2">
      <c r="A16" s="3" t="s">
        <v>69</v>
      </c>
      <c r="B16" t="s">
        <v>67</v>
      </c>
      <c r="C16" t="s">
        <v>68</v>
      </c>
      <c r="D16" t="s">
        <v>11</v>
      </c>
      <c r="E16" t="s">
        <v>12</v>
      </c>
      <c r="F16" t="s">
        <v>70</v>
      </c>
      <c r="G16">
        <v>3072</v>
      </c>
      <c r="H16" s="1">
        <v>24443.68</v>
      </c>
      <c r="I16" t="s">
        <v>14</v>
      </c>
      <c r="J16" s="2">
        <v>27548</v>
      </c>
      <c r="K16">
        <f t="shared" si="0"/>
        <v>36</v>
      </c>
    </row>
    <row r="17" spans="1:11" x14ac:dyDescent="0.2">
      <c r="A17" s="3" t="s">
        <v>73</v>
      </c>
      <c r="B17" t="s">
        <v>71</v>
      </c>
      <c r="C17" t="s">
        <v>72</v>
      </c>
      <c r="D17" t="s">
        <v>11</v>
      </c>
      <c r="E17" t="s">
        <v>29</v>
      </c>
      <c r="F17" t="s">
        <v>74</v>
      </c>
      <c r="G17">
        <v>3280</v>
      </c>
      <c r="H17" s="1">
        <v>17565.52</v>
      </c>
      <c r="I17" t="s">
        <v>14</v>
      </c>
      <c r="J17" s="2">
        <v>30341</v>
      </c>
      <c r="K17">
        <f t="shared" si="0"/>
        <v>28</v>
      </c>
    </row>
    <row r="18" spans="1:11" x14ac:dyDescent="0.2">
      <c r="A18" s="3" t="s">
        <v>77</v>
      </c>
      <c r="B18" t="s">
        <v>75</v>
      </c>
      <c r="C18" t="s">
        <v>76</v>
      </c>
      <c r="D18" t="s">
        <v>11</v>
      </c>
      <c r="E18" t="s">
        <v>43</v>
      </c>
      <c r="F18" t="s">
        <v>70</v>
      </c>
      <c r="G18">
        <v>3090</v>
      </c>
      <c r="H18" s="1">
        <v>26606.080000000002</v>
      </c>
      <c r="I18" t="s">
        <v>20</v>
      </c>
      <c r="J18" s="2">
        <v>26332</v>
      </c>
      <c r="K18">
        <f t="shared" si="0"/>
        <v>39</v>
      </c>
    </row>
    <row r="19" spans="1:11" x14ac:dyDescent="0.2">
      <c r="A19" s="3" t="s">
        <v>80</v>
      </c>
      <c r="B19" t="s">
        <v>78</v>
      </c>
      <c r="C19" t="s">
        <v>79</v>
      </c>
      <c r="D19" t="s">
        <v>11</v>
      </c>
      <c r="E19" t="s">
        <v>29</v>
      </c>
      <c r="F19" t="s">
        <v>81</v>
      </c>
      <c r="G19">
        <v>3632</v>
      </c>
      <c r="H19" s="1">
        <v>23660.81</v>
      </c>
      <c r="I19" t="s">
        <v>14</v>
      </c>
      <c r="J19" s="2">
        <v>20433</v>
      </c>
      <c r="K19">
        <f t="shared" si="0"/>
        <v>56</v>
      </c>
    </row>
    <row r="20" spans="1:11" x14ac:dyDescent="0.2">
      <c r="A20" s="3" t="s">
        <v>83</v>
      </c>
      <c r="B20" t="s">
        <v>78</v>
      </c>
      <c r="C20" t="s">
        <v>82</v>
      </c>
      <c r="D20" t="s">
        <v>11</v>
      </c>
      <c r="E20" t="s">
        <v>12</v>
      </c>
      <c r="F20" t="s">
        <v>84</v>
      </c>
      <c r="G20">
        <v>3880</v>
      </c>
      <c r="H20" s="1">
        <v>27917.52</v>
      </c>
      <c r="I20" t="s">
        <v>14</v>
      </c>
      <c r="J20" s="2">
        <v>27487</v>
      </c>
      <c r="K20">
        <f t="shared" si="0"/>
        <v>36</v>
      </c>
    </row>
    <row r="21" spans="1:11" x14ac:dyDescent="0.2">
      <c r="A21" s="3" t="s">
        <v>87</v>
      </c>
      <c r="B21" t="s">
        <v>85</v>
      </c>
      <c r="C21" t="s">
        <v>86</v>
      </c>
      <c r="D21" t="s">
        <v>11</v>
      </c>
      <c r="E21" t="s">
        <v>29</v>
      </c>
      <c r="F21" t="s">
        <v>88</v>
      </c>
      <c r="G21">
        <v>3541</v>
      </c>
      <c r="H21" s="1">
        <v>26357.96</v>
      </c>
      <c r="I21" t="s">
        <v>20</v>
      </c>
      <c r="J21" s="2">
        <v>20548</v>
      </c>
      <c r="K21">
        <f t="shared" si="0"/>
        <v>55</v>
      </c>
    </row>
    <row r="22" spans="1:11" x14ac:dyDescent="0.2">
      <c r="A22" s="3" t="s">
        <v>91</v>
      </c>
      <c r="B22" t="s">
        <v>89</v>
      </c>
      <c r="C22" t="s">
        <v>90</v>
      </c>
      <c r="D22" t="s">
        <v>11</v>
      </c>
      <c r="E22" t="s">
        <v>29</v>
      </c>
      <c r="F22" t="s">
        <v>92</v>
      </c>
      <c r="G22">
        <v>3595</v>
      </c>
      <c r="H22" s="1">
        <v>19949.29</v>
      </c>
      <c r="I22" t="s">
        <v>14</v>
      </c>
      <c r="J22" s="2">
        <v>29197</v>
      </c>
      <c r="K22">
        <f t="shared" si="0"/>
        <v>32</v>
      </c>
    </row>
    <row r="23" spans="1:11" x14ac:dyDescent="0.2">
      <c r="A23" s="3" t="s">
        <v>94</v>
      </c>
      <c r="B23" t="s">
        <v>93</v>
      </c>
      <c r="C23" t="s">
        <v>16</v>
      </c>
      <c r="D23" t="s">
        <v>11</v>
      </c>
      <c r="E23" t="s">
        <v>29</v>
      </c>
      <c r="F23" t="s">
        <v>95</v>
      </c>
      <c r="G23">
        <v>3008</v>
      </c>
      <c r="H23" s="1">
        <v>28505.86</v>
      </c>
      <c r="I23" t="s">
        <v>20</v>
      </c>
      <c r="J23" s="2">
        <v>31655</v>
      </c>
      <c r="K23">
        <f t="shared" si="0"/>
        <v>25</v>
      </c>
    </row>
    <row r="24" spans="1:11" x14ac:dyDescent="0.2">
      <c r="A24" s="3" t="s">
        <v>97</v>
      </c>
      <c r="B24" t="s">
        <v>96</v>
      </c>
      <c r="C24" t="s">
        <v>82</v>
      </c>
      <c r="D24" t="s">
        <v>11</v>
      </c>
      <c r="E24" t="s">
        <v>12</v>
      </c>
      <c r="F24" t="s">
        <v>63</v>
      </c>
      <c r="G24">
        <v>3013</v>
      </c>
      <c r="H24" s="1">
        <v>22918.04</v>
      </c>
      <c r="I24" t="s">
        <v>14</v>
      </c>
      <c r="J24" s="2">
        <v>23795</v>
      </c>
      <c r="K24">
        <f t="shared" si="0"/>
        <v>46</v>
      </c>
    </row>
    <row r="25" spans="1:11" x14ac:dyDescent="0.2">
      <c r="A25" s="3" t="s">
        <v>100</v>
      </c>
      <c r="B25" t="s">
        <v>98</v>
      </c>
      <c r="C25" t="s">
        <v>99</v>
      </c>
      <c r="D25" t="s">
        <v>11</v>
      </c>
      <c r="E25" t="s">
        <v>29</v>
      </c>
      <c r="F25" t="s">
        <v>13</v>
      </c>
      <c r="G25">
        <v>3486</v>
      </c>
      <c r="H25" s="1">
        <v>22495.79</v>
      </c>
      <c r="I25" t="s">
        <v>14</v>
      </c>
      <c r="J25" s="2">
        <v>28694</v>
      </c>
      <c r="K25">
        <f t="shared" si="0"/>
        <v>33</v>
      </c>
    </row>
    <row r="26" spans="1:11" x14ac:dyDescent="0.2">
      <c r="A26" s="3" t="s">
        <v>103</v>
      </c>
      <c r="B26" t="s">
        <v>101</v>
      </c>
      <c r="C26" t="s">
        <v>102</v>
      </c>
      <c r="D26" t="s">
        <v>24</v>
      </c>
      <c r="E26" t="s">
        <v>12</v>
      </c>
      <c r="F26" t="s">
        <v>25</v>
      </c>
      <c r="G26">
        <v>3636</v>
      </c>
      <c r="H26" s="1">
        <v>60167.99</v>
      </c>
      <c r="I26" t="s">
        <v>20</v>
      </c>
      <c r="J26" s="2">
        <v>23617</v>
      </c>
      <c r="K26">
        <f t="shared" si="0"/>
        <v>47</v>
      </c>
    </row>
    <row r="27" spans="1:11" x14ac:dyDescent="0.2">
      <c r="A27" s="3" t="s">
        <v>106</v>
      </c>
      <c r="B27" t="s">
        <v>104</v>
      </c>
      <c r="C27" t="s">
        <v>105</v>
      </c>
      <c r="D27" t="s">
        <v>11</v>
      </c>
      <c r="E27" t="s">
        <v>29</v>
      </c>
      <c r="F27" t="s">
        <v>13</v>
      </c>
      <c r="G27">
        <v>3287</v>
      </c>
      <c r="H27" s="1">
        <v>22764.38</v>
      </c>
      <c r="I27" t="s">
        <v>14</v>
      </c>
      <c r="J27" s="2">
        <v>20200</v>
      </c>
      <c r="K27">
        <f t="shared" si="0"/>
        <v>56</v>
      </c>
    </row>
    <row r="28" spans="1:11" x14ac:dyDescent="0.2">
      <c r="A28" s="3" t="s">
        <v>109</v>
      </c>
      <c r="B28" t="s">
        <v>107</v>
      </c>
      <c r="C28" t="s">
        <v>108</v>
      </c>
      <c r="D28" t="s">
        <v>11</v>
      </c>
      <c r="E28" t="s">
        <v>29</v>
      </c>
      <c r="F28" t="s">
        <v>110</v>
      </c>
      <c r="G28">
        <v>3141</v>
      </c>
      <c r="H28" s="1">
        <v>24578.33</v>
      </c>
      <c r="I28" t="s">
        <v>14</v>
      </c>
      <c r="J28" s="2">
        <v>30507</v>
      </c>
      <c r="K28">
        <f t="shared" si="0"/>
        <v>28</v>
      </c>
    </row>
    <row r="29" spans="1:11" x14ac:dyDescent="0.2">
      <c r="A29" s="3" t="s">
        <v>889</v>
      </c>
      <c r="B29" t="s">
        <v>111</v>
      </c>
      <c r="C29" t="s">
        <v>112</v>
      </c>
      <c r="D29" t="s">
        <v>11</v>
      </c>
      <c r="E29" t="s">
        <v>29</v>
      </c>
      <c r="F29" t="s">
        <v>113</v>
      </c>
      <c r="G29">
        <v>3710</v>
      </c>
      <c r="H29" s="1">
        <v>24680.78</v>
      </c>
      <c r="I29" t="s">
        <v>14</v>
      </c>
      <c r="J29" s="2">
        <v>19813</v>
      </c>
      <c r="K29">
        <f t="shared" si="0"/>
        <v>57</v>
      </c>
    </row>
    <row r="30" spans="1:11" x14ac:dyDescent="0.2">
      <c r="A30" s="3" t="s">
        <v>116</v>
      </c>
      <c r="B30" t="s">
        <v>114</v>
      </c>
      <c r="C30" t="s">
        <v>115</v>
      </c>
      <c r="D30" t="s">
        <v>11</v>
      </c>
      <c r="E30" t="s">
        <v>29</v>
      </c>
      <c r="F30" t="s">
        <v>117</v>
      </c>
      <c r="G30">
        <v>3012</v>
      </c>
      <c r="H30" s="1">
        <v>22615.91</v>
      </c>
      <c r="I30" t="s">
        <v>14</v>
      </c>
      <c r="J30" s="2">
        <v>22386</v>
      </c>
      <c r="K30">
        <f t="shared" si="0"/>
        <v>50</v>
      </c>
    </row>
    <row r="31" spans="1:11" x14ac:dyDescent="0.2">
      <c r="A31" s="3" t="s">
        <v>120</v>
      </c>
      <c r="B31" t="s">
        <v>118</v>
      </c>
      <c r="C31" t="s">
        <v>119</v>
      </c>
      <c r="D31" t="s">
        <v>24</v>
      </c>
      <c r="E31" t="s">
        <v>12</v>
      </c>
      <c r="F31" t="s">
        <v>13</v>
      </c>
      <c r="G31">
        <v>3626</v>
      </c>
      <c r="H31" s="1">
        <v>52078.080000000002</v>
      </c>
      <c r="I31" t="s">
        <v>20</v>
      </c>
      <c r="J31" s="2">
        <v>24482</v>
      </c>
      <c r="K31">
        <f t="shared" si="0"/>
        <v>44</v>
      </c>
    </row>
    <row r="32" spans="1:11" x14ac:dyDescent="0.2">
      <c r="A32" s="3" t="s">
        <v>123</v>
      </c>
      <c r="B32" t="s">
        <v>121</v>
      </c>
      <c r="C32" t="s">
        <v>122</v>
      </c>
      <c r="D32" t="s">
        <v>18</v>
      </c>
      <c r="E32" t="s">
        <v>29</v>
      </c>
      <c r="F32" t="s">
        <v>110</v>
      </c>
      <c r="G32">
        <v>3733</v>
      </c>
      <c r="H32" s="1">
        <v>31492.83</v>
      </c>
      <c r="I32" t="s">
        <v>14</v>
      </c>
      <c r="J32" s="2">
        <v>18439</v>
      </c>
      <c r="K32">
        <f t="shared" si="0"/>
        <v>61</v>
      </c>
    </row>
    <row r="33" spans="1:11" x14ac:dyDescent="0.2">
      <c r="A33" s="3" t="s">
        <v>126</v>
      </c>
      <c r="B33" t="s">
        <v>124</v>
      </c>
      <c r="C33" t="s">
        <v>125</v>
      </c>
      <c r="D33" t="s">
        <v>18</v>
      </c>
      <c r="E33" t="s">
        <v>29</v>
      </c>
      <c r="F33" t="s">
        <v>127</v>
      </c>
      <c r="G33">
        <v>3799</v>
      </c>
      <c r="H33" s="1">
        <v>39985.46</v>
      </c>
      <c r="I33" t="s">
        <v>20</v>
      </c>
      <c r="J33" s="2">
        <v>23611</v>
      </c>
      <c r="K33">
        <f t="shared" si="0"/>
        <v>47</v>
      </c>
    </row>
    <row r="34" spans="1:11" x14ac:dyDescent="0.2">
      <c r="A34" s="3" t="s">
        <v>128</v>
      </c>
      <c r="B34" t="s">
        <v>124</v>
      </c>
      <c r="C34" t="s">
        <v>32</v>
      </c>
      <c r="D34" t="s">
        <v>11</v>
      </c>
      <c r="E34" t="s">
        <v>29</v>
      </c>
      <c r="F34" t="s">
        <v>113</v>
      </c>
      <c r="G34">
        <v>3023</v>
      </c>
      <c r="H34" s="1">
        <v>27854.880000000001</v>
      </c>
      <c r="I34" t="s">
        <v>20</v>
      </c>
      <c r="J34" s="2">
        <v>32710</v>
      </c>
      <c r="K34">
        <f t="shared" si="0"/>
        <v>22</v>
      </c>
    </row>
    <row r="35" spans="1:11" x14ac:dyDescent="0.2">
      <c r="A35" s="3" t="s">
        <v>573</v>
      </c>
      <c r="B35" t="s">
        <v>571</v>
      </c>
      <c r="C35" t="s">
        <v>572</v>
      </c>
      <c r="D35" t="s">
        <v>132</v>
      </c>
      <c r="E35" t="s">
        <v>29</v>
      </c>
      <c r="F35" t="s">
        <v>59</v>
      </c>
      <c r="G35">
        <v>3650</v>
      </c>
      <c r="H35" s="1">
        <v>75406.59</v>
      </c>
      <c r="I35" t="s">
        <v>14</v>
      </c>
      <c r="J35" s="2">
        <v>21962</v>
      </c>
      <c r="K35">
        <f t="shared" si="0"/>
        <v>51</v>
      </c>
    </row>
    <row r="36" spans="1:11" x14ac:dyDescent="0.2">
      <c r="A36" s="3" t="s">
        <v>136</v>
      </c>
      <c r="B36" t="s">
        <v>134</v>
      </c>
      <c r="C36" t="s">
        <v>135</v>
      </c>
      <c r="D36" t="s">
        <v>24</v>
      </c>
      <c r="E36" t="s">
        <v>29</v>
      </c>
      <c r="F36" t="s">
        <v>137</v>
      </c>
      <c r="G36">
        <v>3089</v>
      </c>
      <c r="H36" s="1">
        <v>43911.15</v>
      </c>
      <c r="I36" t="s">
        <v>20</v>
      </c>
      <c r="J36" s="2">
        <v>22797</v>
      </c>
      <c r="K36">
        <f t="shared" si="0"/>
        <v>49</v>
      </c>
    </row>
    <row r="37" spans="1:11" x14ac:dyDescent="0.2">
      <c r="A37" s="3" t="s">
        <v>140</v>
      </c>
      <c r="B37" t="s">
        <v>138</v>
      </c>
      <c r="C37" t="s">
        <v>139</v>
      </c>
      <c r="D37" t="s">
        <v>11</v>
      </c>
      <c r="E37" t="s">
        <v>29</v>
      </c>
      <c r="F37" t="s">
        <v>141</v>
      </c>
      <c r="G37">
        <v>3568</v>
      </c>
      <c r="H37" s="1">
        <v>27357.32</v>
      </c>
      <c r="I37" t="s">
        <v>20</v>
      </c>
      <c r="J37" s="2">
        <v>29869</v>
      </c>
      <c r="K37">
        <f t="shared" si="0"/>
        <v>30</v>
      </c>
    </row>
    <row r="38" spans="1:11" x14ac:dyDescent="0.2">
      <c r="A38" s="3" t="s">
        <v>144</v>
      </c>
      <c r="B38" t="s">
        <v>142</v>
      </c>
      <c r="C38" t="s">
        <v>143</v>
      </c>
      <c r="D38" t="s">
        <v>11</v>
      </c>
      <c r="E38" t="s">
        <v>12</v>
      </c>
      <c r="F38" t="s">
        <v>70</v>
      </c>
      <c r="G38">
        <v>3214</v>
      </c>
      <c r="H38" s="1">
        <v>24914.69</v>
      </c>
      <c r="I38" t="s">
        <v>14</v>
      </c>
      <c r="J38" s="2">
        <v>30220</v>
      </c>
      <c r="K38">
        <f t="shared" si="0"/>
        <v>29</v>
      </c>
    </row>
    <row r="39" spans="1:11" x14ac:dyDescent="0.2">
      <c r="A39" s="3" t="s">
        <v>147</v>
      </c>
      <c r="B39" t="s">
        <v>145</v>
      </c>
      <c r="C39" t="s">
        <v>146</v>
      </c>
      <c r="D39" t="s">
        <v>11</v>
      </c>
      <c r="E39" t="s">
        <v>12</v>
      </c>
      <c r="F39" t="s">
        <v>25</v>
      </c>
      <c r="G39">
        <v>3059</v>
      </c>
      <c r="H39" s="1">
        <v>23583.89</v>
      </c>
      <c r="I39" t="s">
        <v>14</v>
      </c>
      <c r="J39" s="2">
        <v>33378</v>
      </c>
      <c r="K39">
        <f t="shared" si="0"/>
        <v>20</v>
      </c>
    </row>
    <row r="40" spans="1:11" x14ac:dyDescent="0.2">
      <c r="A40" s="3" t="s">
        <v>149</v>
      </c>
      <c r="B40" t="s">
        <v>145</v>
      </c>
      <c r="C40" t="s">
        <v>148</v>
      </c>
      <c r="D40" t="s">
        <v>18</v>
      </c>
      <c r="E40" t="s">
        <v>12</v>
      </c>
      <c r="F40" t="s">
        <v>113</v>
      </c>
      <c r="G40">
        <v>3170</v>
      </c>
      <c r="H40" s="1">
        <v>30439.98</v>
      </c>
      <c r="I40" t="s">
        <v>14</v>
      </c>
      <c r="J40" s="2">
        <v>24825</v>
      </c>
      <c r="K40">
        <f t="shared" si="0"/>
        <v>44</v>
      </c>
    </row>
    <row r="41" spans="1:11" x14ac:dyDescent="0.2">
      <c r="A41" s="3" t="s">
        <v>152</v>
      </c>
      <c r="B41" t="s">
        <v>150</v>
      </c>
      <c r="C41" t="s">
        <v>151</v>
      </c>
      <c r="D41" t="s">
        <v>24</v>
      </c>
      <c r="E41" t="s">
        <v>12</v>
      </c>
      <c r="F41" t="s">
        <v>153</v>
      </c>
      <c r="G41">
        <v>3586</v>
      </c>
      <c r="H41" s="1">
        <v>36774.800000000003</v>
      </c>
      <c r="I41" t="s">
        <v>14</v>
      </c>
      <c r="J41" s="2">
        <v>31559</v>
      </c>
      <c r="K41">
        <f t="shared" si="0"/>
        <v>25</v>
      </c>
    </row>
    <row r="42" spans="1:11" x14ac:dyDescent="0.2">
      <c r="A42" s="3" t="s">
        <v>156</v>
      </c>
      <c r="B42" t="s">
        <v>154</v>
      </c>
      <c r="C42" t="s">
        <v>155</v>
      </c>
      <c r="D42" t="s">
        <v>24</v>
      </c>
      <c r="E42" t="s">
        <v>29</v>
      </c>
      <c r="F42" t="s">
        <v>25</v>
      </c>
      <c r="G42">
        <v>3095</v>
      </c>
      <c r="H42" s="1">
        <v>49118.3</v>
      </c>
      <c r="I42" t="s">
        <v>20</v>
      </c>
      <c r="J42" s="2">
        <v>30617</v>
      </c>
      <c r="K42">
        <f t="shared" si="0"/>
        <v>28</v>
      </c>
    </row>
    <row r="43" spans="1:11" x14ac:dyDescent="0.2">
      <c r="A43" s="3" t="s">
        <v>159</v>
      </c>
      <c r="B43" t="s">
        <v>157</v>
      </c>
      <c r="C43" t="s">
        <v>158</v>
      </c>
      <c r="D43" t="s">
        <v>11</v>
      </c>
      <c r="E43" t="s">
        <v>29</v>
      </c>
      <c r="F43" t="s">
        <v>113</v>
      </c>
      <c r="G43">
        <v>3080</v>
      </c>
      <c r="H43" s="1">
        <v>22626.29</v>
      </c>
      <c r="I43" t="s">
        <v>14</v>
      </c>
      <c r="J43" s="2">
        <v>26666</v>
      </c>
      <c r="K43">
        <f t="shared" si="0"/>
        <v>38</v>
      </c>
    </row>
    <row r="44" spans="1:11" x14ac:dyDescent="0.2">
      <c r="A44" s="3" t="s">
        <v>162</v>
      </c>
      <c r="B44" t="s">
        <v>160</v>
      </c>
      <c r="C44" t="s">
        <v>161</v>
      </c>
      <c r="D44" t="s">
        <v>18</v>
      </c>
      <c r="E44" t="s">
        <v>29</v>
      </c>
      <c r="F44" t="s">
        <v>163</v>
      </c>
      <c r="G44">
        <v>3111</v>
      </c>
      <c r="H44" s="1">
        <v>37725.519999999997</v>
      </c>
      <c r="I44" t="s">
        <v>20</v>
      </c>
      <c r="J44" s="2">
        <v>24240</v>
      </c>
      <c r="K44">
        <f t="shared" si="0"/>
        <v>45</v>
      </c>
    </row>
    <row r="45" spans="1:11" x14ac:dyDescent="0.2">
      <c r="A45" s="3" t="s">
        <v>802</v>
      </c>
      <c r="B45" t="s">
        <v>801</v>
      </c>
      <c r="C45" t="s">
        <v>396</v>
      </c>
      <c r="D45" t="s">
        <v>132</v>
      </c>
      <c r="E45" t="s">
        <v>29</v>
      </c>
      <c r="F45" t="s">
        <v>70</v>
      </c>
      <c r="G45">
        <v>3801</v>
      </c>
      <c r="H45" s="1">
        <v>95523.81</v>
      </c>
      <c r="I45" t="s">
        <v>14</v>
      </c>
      <c r="J45" s="2">
        <v>20662</v>
      </c>
      <c r="K45">
        <f t="shared" si="0"/>
        <v>55</v>
      </c>
    </row>
    <row r="46" spans="1:11" x14ac:dyDescent="0.2">
      <c r="A46" s="3" t="s">
        <v>169</v>
      </c>
      <c r="B46" t="s">
        <v>167</v>
      </c>
      <c r="C46" t="s">
        <v>168</v>
      </c>
      <c r="D46" t="s">
        <v>18</v>
      </c>
      <c r="E46" t="s">
        <v>29</v>
      </c>
      <c r="F46" t="s">
        <v>44</v>
      </c>
      <c r="G46">
        <v>3456</v>
      </c>
      <c r="H46" s="1">
        <v>35972.26</v>
      </c>
      <c r="I46" t="s">
        <v>20</v>
      </c>
      <c r="J46" s="2">
        <v>24801</v>
      </c>
      <c r="K46">
        <f t="shared" si="0"/>
        <v>44</v>
      </c>
    </row>
    <row r="47" spans="1:11" x14ac:dyDescent="0.2">
      <c r="A47" s="3" t="s">
        <v>172</v>
      </c>
      <c r="B47" t="s">
        <v>170</v>
      </c>
      <c r="C47" t="s">
        <v>171</v>
      </c>
      <c r="D47" t="s">
        <v>24</v>
      </c>
      <c r="E47" t="s">
        <v>29</v>
      </c>
      <c r="F47" t="s">
        <v>44</v>
      </c>
      <c r="G47">
        <v>3002</v>
      </c>
      <c r="H47" s="1">
        <v>62430.96</v>
      </c>
      <c r="I47" t="s">
        <v>20</v>
      </c>
      <c r="J47" s="2">
        <v>31405</v>
      </c>
      <c r="K47">
        <f t="shared" si="0"/>
        <v>26</v>
      </c>
    </row>
    <row r="48" spans="1:11" x14ac:dyDescent="0.2">
      <c r="A48" s="3" t="s">
        <v>175</v>
      </c>
      <c r="B48" t="s">
        <v>173</v>
      </c>
      <c r="C48" t="s">
        <v>174</v>
      </c>
      <c r="D48" t="s">
        <v>11</v>
      </c>
      <c r="E48" t="s">
        <v>29</v>
      </c>
      <c r="F48" t="s">
        <v>113</v>
      </c>
      <c r="G48">
        <v>3009</v>
      </c>
      <c r="H48" s="1">
        <v>22602.639999999999</v>
      </c>
      <c r="I48" t="s">
        <v>14</v>
      </c>
      <c r="J48" s="2">
        <v>26366</v>
      </c>
      <c r="K48">
        <f t="shared" si="0"/>
        <v>39</v>
      </c>
    </row>
    <row r="49" spans="1:11" x14ac:dyDescent="0.2">
      <c r="A49" s="3" t="s">
        <v>178</v>
      </c>
      <c r="B49" t="s">
        <v>176</v>
      </c>
      <c r="C49" t="s">
        <v>177</v>
      </c>
      <c r="D49" t="s">
        <v>11</v>
      </c>
      <c r="E49" t="s">
        <v>29</v>
      </c>
      <c r="F49" t="s">
        <v>63</v>
      </c>
      <c r="G49">
        <v>3715</v>
      </c>
      <c r="H49" s="1">
        <v>27134.080000000002</v>
      </c>
      <c r="I49" t="s">
        <v>14</v>
      </c>
      <c r="J49" s="2">
        <v>33156</v>
      </c>
      <c r="K49">
        <f t="shared" si="0"/>
        <v>21</v>
      </c>
    </row>
    <row r="50" spans="1:11" x14ac:dyDescent="0.2">
      <c r="A50" s="3" t="s">
        <v>181</v>
      </c>
      <c r="B50" t="s">
        <v>179</v>
      </c>
      <c r="C50" t="s">
        <v>180</v>
      </c>
      <c r="D50" t="s">
        <v>11</v>
      </c>
      <c r="E50" t="s">
        <v>12</v>
      </c>
      <c r="F50" t="s">
        <v>182</v>
      </c>
      <c r="G50">
        <v>3769</v>
      </c>
      <c r="H50" s="1">
        <v>27338.66</v>
      </c>
      <c r="I50" t="s">
        <v>14</v>
      </c>
      <c r="J50" s="2">
        <v>30194</v>
      </c>
      <c r="K50">
        <f t="shared" si="0"/>
        <v>29</v>
      </c>
    </row>
    <row r="51" spans="1:11" x14ac:dyDescent="0.2">
      <c r="A51" s="3" t="s">
        <v>185</v>
      </c>
      <c r="B51" t="s">
        <v>183</v>
      </c>
      <c r="C51" t="s">
        <v>184</v>
      </c>
      <c r="D51" t="s">
        <v>11</v>
      </c>
      <c r="E51" t="s">
        <v>29</v>
      </c>
      <c r="F51" t="s">
        <v>25</v>
      </c>
      <c r="G51">
        <v>3021</v>
      </c>
      <c r="H51" s="1">
        <v>20026.02</v>
      </c>
      <c r="I51" t="s">
        <v>14</v>
      </c>
      <c r="J51" s="2">
        <v>23397</v>
      </c>
      <c r="K51">
        <f t="shared" si="0"/>
        <v>47</v>
      </c>
    </row>
    <row r="52" spans="1:11" x14ac:dyDescent="0.2">
      <c r="A52" s="3" t="s">
        <v>188</v>
      </c>
      <c r="B52" t="s">
        <v>186</v>
      </c>
      <c r="C52" t="s">
        <v>187</v>
      </c>
      <c r="D52" t="s">
        <v>11</v>
      </c>
      <c r="E52" t="s">
        <v>29</v>
      </c>
      <c r="F52" t="s">
        <v>44</v>
      </c>
      <c r="G52">
        <v>3666</v>
      </c>
      <c r="H52" s="1">
        <v>28145.05</v>
      </c>
      <c r="I52" t="s">
        <v>14</v>
      </c>
      <c r="J52" s="2">
        <v>30407</v>
      </c>
      <c r="K52">
        <f t="shared" si="0"/>
        <v>28</v>
      </c>
    </row>
    <row r="53" spans="1:11" x14ac:dyDescent="0.2">
      <c r="A53" s="3" t="s">
        <v>191</v>
      </c>
      <c r="B53" t="s">
        <v>189</v>
      </c>
      <c r="C53" t="s">
        <v>190</v>
      </c>
      <c r="D53" t="s">
        <v>11</v>
      </c>
      <c r="E53" t="s">
        <v>192</v>
      </c>
      <c r="F53" t="s">
        <v>193</v>
      </c>
      <c r="G53">
        <v>3999</v>
      </c>
      <c r="H53" s="1">
        <v>24377.66</v>
      </c>
      <c r="I53" t="s">
        <v>20</v>
      </c>
      <c r="J53" s="2">
        <v>32569</v>
      </c>
      <c r="K53">
        <f t="shared" si="0"/>
        <v>22</v>
      </c>
    </row>
    <row r="54" spans="1:11" x14ac:dyDescent="0.2">
      <c r="A54" s="3" t="s">
        <v>196</v>
      </c>
      <c r="B54" t="s">
        <v>194</v>
      </c>
      <c r="C54" t="s">
        <v>195</v>
      </c>
      <c r="D54" t="s">
        <v>11</v>
      </c>
      <c r="E54" t="s">
        <v>43</v>
      </c>
      <c r="F54" t="s">
        <v>197</v>
      </c>
      <c r="G54">
        <v>3016</v>
      </c>
      <c r="H54" s="1">
        <v>27870.83</v>
      </c>
      <c r="I54" t="s">
        <v>20</v>
      </c>
      <c r="J54" s="2">
        <v>20900</v>
      </c>
      <c r="K54">
        <f t="shared" si="0"/>
        <v>54</v>
      </c>
    </row>
    <row r="55" spans="1:11" x14ac:dyDescent="0.2">
      <c r="A55" s="3" t="s">
        <v>388</v>
      </c>
      <c r="B55" t="s">
        <v>386</v>
      </c>
      <c r="C55" t="s">
        <v>387</v>
      </c>
      <c r="D55" t="s">
        <v>132</v>
      </c>
      <c r="E55" t="s">
        <v>29</v>
      </c>
      <c r="F55" t="s">
        <v>336</v>
      </c>
      <c r="G55">
        <v>3982</v>
      </c>
      <c r="H55" s="1">
        <v>76256.37</v>
      </c>
      <c r="I55" t="s">
        <v>14</v>
      </c>
      <c r="J55" s="2">
        <v>24029</v>
      </c>
      <c r="K55">
        <f t="shared" si="0"/>
        <v>46</v>
      </c>
    </row>
    <row r="56" spans="1:11" x14ac:dyDescent="0.2">
      <c r="A56" s="3" t="s">
        <v>201</v>
      </c>
      <c r="B56" t="s">
        <v>200</v>
      </c>
      <c r="C56" t="s">
        <v>99</v>
      </c>
      <c r="D56" t="s">
        <v>11</v>
      </c>
      <c r="E56" t="s">
        <v>12</v>
      </c>
      <c r="F56" t="s">
        <v>40</v>
      </c>
      <c r="G56">
        <v>3657</v>
      </c>
      <c r="H56" s="1">
        <v>25371.06</v>
      </c>
      <c r="I56" t="s">
        <v>14</v>
      </c>
      <c r="J56" s="2">
        <v>30014</v>
      </c>
      <c r="K56">
        <f t="shared" si="0"/>
        <v>29</v>
      </c>
    </row>
    <row r="57" spans="1:11" x14ac:dyDescent="0.2">
      <c r="A57" s="3" t="s">
        <v>204</v>
      </c>
      <c r="B57" t="s">
        <v>202</v>
      </c>
      <c r="C57" t="s">
        <v>203</v>
      </c>
      <c r="D57" t="s">
        <v>11</v>
      </c>
      <c r="E57" t="s">
        <v>29</v>
      </c>
      <c r="F57" t="s">
        <v>137</v>
      </c>
      <c r="G57">
        <v>3129</v>
      </c>
      <c r="H57" s="1">
        <v>24033.68</v>
      </c>
      <c r="I57" t="s">
        <v>14</v>
      </c>
      <c r="J57" s="2">
        <v>31643</v>
      </c>
      <c r="K57">
        <f t="shared" si="0"/>
        <v>25</v>
      </c>
    </row>
    <row r="58" spans="1:11" x14ac:dyDescent="0.2">
      <c r="A58" s="3" t="s">
        <v>207</v>
      </c>
      <c r="B58" t="s">
        <v>205</v>
      </c>
      <c r="C58" t="s">
        <v>206</v>
      </c>
      <c r="D58" t="s">
        <v>11</v>
      </c>
      <c r="E58" t="s">
        <v>29</v>
      </c>
      <c r="F58" t="s">
        <v>208</v>
      </c>
      <c r="G58">
        <v>3171</v>
      </c>
      <c r="H58" s="1">
        <v>19179.46</v>
      </c>
      <c r="I58" t="s">
        <v>20</v>
      </c>
      <c r="J58" s="2">
        <v>33177</v>
      </c>
      <c r="K58">
        <f t="shared" si="0"/>
        <v>21</v>
      </c>
    </row>
    <row r="59" spans="1:11" x14ac:dyDescent="0.2">
      <c r="A59" s="3" t="s">
        <v>210</v>
      </c>
      <c r="B59" t="s">
        <v>209</v>
      </c>
      <c r="C59" t="s">
        <v>76</v>
      </c>
      <c r="D59" t="s">
        <v>11</v>
      </c>
      <c r="E59" t="s">
        <v>12</v>
      </c>
      <c r="F59" t="s">
        <v>211</v>
      </c>
      <c r="G59">
        <v>3879</v>
      </c>
      <c r="H59" s="1">
        <v>29179.119999999999</v>
      </c>
      <c r="I59" t="s">
        <v>20</v>
      </c>
      <c r="J59" s="2">
        <v>28976</v>
      </c>
      <c r="K59">
        <f t="shared" si="0"/>
        <v>32</v>
      </c>
    </row>
    <row r="60" spans="1:11" x14ac:dyDescent="0.2">
      <c r="A60" s="3" t="s">
        <v>214</v>
      </c>
      <c r="B60" t="s">
        <v>212</v>
      </c>
      <c r="C60" t="s">
        <v>213</v>
      </c>
      <c r="D60" t="s">
        <v>11</v>
      </c>
      <c r="E60" t="s">
        <v>29</v>
      </c>
      <c r="F60" t="s">
        <v>211</v>
      </c>
      <c r="G60">
        <v>3062</v>
      </c>
      <c r="H60" s="1">
        <v>23465.48</v>
      </c>
      <c r="I60" t="s">
        <v>14</v>
      </c>
      <c r="J60" s="2">
        <v>20159</v>
      </c>
      <c r="K60">
        <f t="shared" si="0"/>
        <v>56</v>
      </c>
    </row>
    <row r="61" spans="1:11" x14ac:dyDescent="0.2">
      <c r="A61" s="3" t="s">
        <v>217</v>
      </c>
      <c r="B61" t="s">
        <v>215</v>
      </c>
      <c r="C61" t="s">
        <v>216</v>
      </c>
      <c r="D61" t="s">
        <v>24</v>
      </c>
      <c r="E61" t="s">
        <v>12</v>
      </c>
      <c r="F61" t="s">
        <v>44</v>
      </c>
      <c r="G61">
        <v>3778</v>
      </c>
      <c r="H61" s="1">
        <v>51746.25</v>
      </c>
      <c r="I61" t="s">
        <v>14</v>
      </c>
      <c r="J61" s="2">
        <v>25658</v>
      </c>
      <c r="K61">
        <f t="shared" si="0"/>
        <v>41</v>
      </c>
    </row>
    <row r="62" spans="1:11" x14ac:dyDescent="0.2">
      <c r="A62" s="3" t="s">
        <v>357</v>
      </c>
      <c r="B62" t="s">
        <v>355</v>
      </c>
      <c r="C62" t="s">
        <v>356</v>
      </c>
      <c r="D62" t="s">
        <v>132</v>
      </c>
      <c r="E62" t="s">
        <v>43</v>
      </c>
      <c r="F62" t="s">
        <v>220</v>
      </c>
      <c r="G62">
        <v>3041</v>
      </c>
      <c r="H62" s="1">
        <v>87673.16</v>
      </c>
      <c r="I62" t="s">
        <v>20</v>
      </c>
      <c r="J62" s="2">
        <v>24751</v>
      </c>
      <c r="K62">
        <f t="shared" si="0"/>
        <v>44</v>
      </c>
    </row>
    <row r="63" spans="1:11" x14ac:dyDescent="0.2">
      <c r="A63" s="3" t="s">
        <v>887</v>
      </c>
      <c r="B63" t="s">
        <v>221</v>
      </c>
      <c r="C63" t="s">
        <v>222</v>
      </c>
      <c r="D63" t="s">
        <v>11</v>
      </c>
      <c r="E63" t="s">
        <v>29</v>
      </c>
      <c r="F63" t="s">
        <v>208</v>
      </c>
      <c r="G63">
        <v>3185</v>
      </c>
      <c r="H63" s="1">
        <v>21321.42</v>
      </c>
      <c r="I63" t="s">
        <v>14</v>
      </c>
      <c r="J63" s="2">
        <v>33760</v>
      </c>
      <c r="K63">
        <f t="shared" si="0"/>
        <v>19</v>
      </c>
    </row>
    <row r="64" spans="1:11" x14ac:dyDescent="0.2">
      <c r="A64" s="3" t="s">
        <v>224</v>
      </c>
      <c r="B64" t="s">
        <v>223</v>
      </c>
      <c r="C64" t="s">
        <v>90</v>
      </c>
      <c r="D64" t="s">
        <v>11</v>
      </c>
      <c r="E64" t="s">
        <v>29</v>
      </c>
      <c r="F64" t="s">
        <v>113</v>
      </c>
      <c r="G64">
        <v>3168</v>
      </c>
      <c r="H64" s="1">
        <v>25330.15</v>
      </c>
      <c r="I64" t="s">
        <v>14</v>
      </c>
      <c r="J64" s="2">
        <v>24619</v>
      </c>
      <c r="K64">
        <f t="shared" si="0"/>
        <v>44</v>
      </c>
    </row>
    <row r="65" spans="1:11" x14ac:dyDescent="0.2">
      <c r="A65" s="3" t="s">
        <v>227</v>
      </c>
      <c r="B65" t="s">
        <v>225</v>
      </c>
      <c r="C65" t="s">
        <v>226</v>
      </c>
      <c r="D65" t="s">
        <v>24</v>
      </c>
      <c r="E65" t="s">
        <v>29</v>
      </c>
      <c r="F65" t="s">
        <v>25</v>
      </c>
      <c r="G65">
        <v>3087</v>
      </c>
      <c r="H65" s="1">
        <v>47419.17</v>
      </c>
      <c r="I65" t="s">
        <v>20</v>
      </c>
      <c r="J65" s="2">
        <v>31446</v>
      </c>
      <c r="K65">
        <f t="shared" si="0"/>
        <v>25</v>
      </c>
    </row>
    <row r="66" spans="1:11" x14ac:dyDescent="0.2">
      <c r="A66" s="3" t="s">
        <v>230</v>
      </c>
      <c r="B66" t="s">
        <v>228</v>
      </c>
      <c r="C66" t="s">
        <v>229</v>
      </c>
      <c r="D66" t="s">
        <v>11</v>
      </c>
      <c r="E66" t="s">
        <v>29</v>
      </c>
      <c r="F66" t="s">
        <v>13</v>
      </c>
      <c r="G66">
        <v>3173</v>
      </c>
      <c r="H66" s="1">
        <v>26753.38</v>
      </c>
      <c r="I66" t="s">
        <v>20</v>
      </c>
      <c r="J66" s="2">
        <v>28762</v>
      </c>
      <c r="K66">
        <f t="shared" si="0"/>
        <v>33</v>
      </c>
    </row>
    <row r="67" spans="1:11" x14ac:dyDescent="0.2">
      <c r="A67" s="3" t="s">
        <v>233</v>
      </c>
      <c r="B67" t="s">
        <v>231</v>
      </c>
      <c r="C67" t="s">
        <v>232</v>
      </c>
      <c r="D67" t="s">
        <v>11</v>
      </c>
      <c r="E67" t="s">
        <v>12</v>
      </c>
      <c r="F67" t="s">
        <v>234</v>
      </c>
      <c r="G67">
        <v>3054</v>
      </c>
      <c r="H67" s="1">
        <v>24737.29</v>
      </c>
      <c r="I67" t="s">
        <v>20</v>
      </c>
      <c r="J67" s="2">
        <v>27277</v>
      </c>
      <c r="K67">
        <f t="shared" ref="K67:K130" si="1">DATEDIF(J67,"31/12/2011","y")</f>
        <v>37</v>
      </c>
    </row>
    <row r="68" spans="1:11" x14ac:dyDescent="0.2">
      <c r="A68" s="3" t="s">
        <v>236</v>
      </c>
      <c r="B68" t="s">
        <v>235</v>
      </c>
      <c r="C68" t="s">
        <v>99</v>
      </c>
      <c r="D68" t="s">
        <v>11</v>
      </c>
      <c r="E68" t="s">
        <v>12</v>
      </c>
      <c r="F68" t="s">
        <v>38</v>
      </c>
      <c r="G68">
        <v>3149</v>
      </c>
      <c r="H68" s="1">
        <v>19364.2</v>
      </c>
      <c r="I68" t="s">
        <v>14</v>
      </c>
      <c r="J68" s="2">
        <v>30989</v>
      </c>
      <c r="K68">
        <f t="shared" si="1"/>
        <v>27</v>
      </c>
    </row>
    <row r="69" spans="1:11" x14ac:dyDescent="0.2">
      <c r="A69" s="3" t="s">
        <v>239</v>
      </c>
      <c r="B69" t="s">
        <v>237</v>
      </c>
      <c r="C69" t="s">
        <v>238</v>
      </c>
      <c r="D69" t="s">
        <v>18</v>
      </c>
      <c r="E69" t="s">
        <v>29</v>
      </c>
      <c r="F69" t="s">
        <v>240</v>
      </c>
      <c r="G69">
        <v>3627</v>
      </c>
      <c r="H69" s="1">
        <v>30787.06</v>
      </c>
      <c r="I69" t="s">
        <v>14</v>
      </c>
      <c r="J69" s="2">
        <v>26523</v>
      </c>
      <c r="K69">
        <f t="shared" si="1"/>
        <v>39</v>
      </c>
    </row>
    <row r="70" spans="1:11" x14ac:dyDescent="0.2">
      <c r="A70" s="3" t="s">
        <v>243</v>
      </c>
      <c r="B70" t="s">
        <v>241</v>
      </c>
      <c r="C70" t="s">
        <v>242</v>
      </c>
      <c r="D70" t="s">
        <v>11</v>
      </c>
      <c r="E70" t="s">
        <v>29</v>
      </c>
      <c r="F70" t="s">
        <v>244</v>
      </c>
      <c r="G70">
        <v>3730</v>
      </c>
      <c r="H70" s="1">
        <v>23936.62</v>
      </c>
      <c r="I70" t="s">
        <v>14</v>
      </c>
      <c r="J70" s="2">
        <v>30263</v>
      </c>
      <c r="K70">
        <f t="shared" si="1"/>
        <v>29</v>
      </c>
    </row>
    <row r="71" spans="1:11" x14ac:dyDescent="0.2">
      <c r="A71" s="3" t="s">
        <v>783</v>
      </c>
      <c r="B71" t="s">
        <v>782</v>
      </c>
      <c r="C71" t="s">
        <v>334</v>
      </c>
      <c r="D71" t="s">
        <v>132</v>
      </c>
      <c r="E71" t="s">
        <v>12</v>
      </c>
      <c r="F71" t="s">
        <v>59</v>
      </c>
      <c r="G71">
        <v>3946</v>
      </c>
      <c r="H71" s="1">
        <v>129398.76</v>
      </c>
      <c r="I71" t="s">
        <v>20</v>
      </c>
      <c r="J71" s="2">
        <v>20837</v>
      </c>
      <c r="K71">
        <f t="shared" si="1"/>
        <v>54</v>
      </c>
    </row>
    <row r="72" spans="1:11" x14ac:dyDescent="0.2">
      <c r="A72" s="3" t="s">
        <v>250</v>
      </c>
      <c r="B72" t="s">
        <v>248</v>
      </c>
      <c r="C72" t="s">
        <v>249</v>
      </c>
      <c r="D72" t="s">
        <v>11</v>
      </c>
      <c r="E72" t="s">
        <v>29</v>
      </c>
      <c r="F72" t="s">
        <v>44</v>
      </c>
      <c r="G72">
        <v>3200</v>
      </c>
      <c r="H72" s="1">
        <v>24592.99</v>
      </c>
      <c r="I72" t="s">
        <v>14</v>
      </c>
      <c r="J72" s="2">
        <v>31305</v>
      </c>
      <c r="K72">
        <f t="shared" si="1"/>
        <v>26</v>
      </c>
    </row>
    <row r="73" spans="1:11" x14ac:dyDescent="0.2">
      <c r="A73" s="3" t="s">
        <v>252</v>
      </c>
      <c r="B73" t="s">
        <v>251</v>
      </c>
      <c r="C73" t="s">
        <v>238</v>
      </c>
      <c r="D73" t="s">
        <v>11</v>
      </c>
      <c r="E73" t="s">
        <v>29</v>
      </c>
      <c r="F73" t="s">
        <v>70</v>
      </c>
      <c r="G73">
        <v>3794</v>
      </c>
      <c r="H73" s="1">
        <v>26274.04</v>
      </c>
      <c r="I73" t="s">
        <v>14</v>
      </c>
      <c r="J73" s="2">
        <v>29903</v>
      </c>
      <c r="K73">
        <f t="shared" si="1"/>
        <v>30</v>
      </c>
    </row>
    <row r="74" spans="1:11" x14ac:dyDescent="0.2">
      <c r="A74" s="3" t="s">
        <v>254</v>
      </c>
      <c r="B74" t="s">
        <v>253</v>
      </c>
      <c r="C74" t="s">
        <v>171</v>
      </c>
      <c r="D74" t="s">
        <v>18</v>
      </c>
      <c r="E74" t="s">
        <v>29</v>
      </c>
      <c r="F74" t="s">
        <v>255</v>
      </c>
      <c r="G74">
        <v>3270</v>
      </c>
      <c r="H74" s="1">
        <v>38121.47</v>
      </c>
      <c r="I74" t="s">
        <v>20</v>
      </c>
      <c r="J74" s="2">
        <v>24952</v>
      </c>
      <c r="K74">
        <f t="shared" si="1"/>
        <v>43</v>
      </c>
    </row>
    <row r="75" spans="1:11" x14ac:dyDescent="0.2">
      <c r="A75" s="3" t="s">
        <v>257</v>
      </c>
      <c r="B75" t="s">
        <v>256</v>
      </c>
      <c r="C75" t="s">
        <v>139</v>
      </c>
      <c r="D75" t="s">
        <v>11</v>
      </c>
      <c r="E75" t="s">
        <v>12</v>
      </c>
      <c r="F75" t="s">
        <v>258</v>
      </c>
      <c r="G75">
        <v>3076</v>
      </c>
      <c r="H75" s="1">
        <v>28310.720000000001</v>
      </c>
      <c r="I75" t="s">
        <v>20</v>
      </c>
      <c r="J75" s="2">
        <v>25928</v>
      </c>
      <c r="K75">
        <f t="shared" si="1"/>
        <v>41</v>
      </c>
    </row>
    <row r="76" spans="1:11" x14ac:dyDescent="0.2">
      <c r="A76" s="3" t="s">
        <v>260</v>
      </c>
      <c r="B76" t="s">
        <v>259</v>
      </c>
      <c r="C76" t="s">
        <v>177</v>
      </c>
      <c r="D76" t="s">
        <v>11</v>
      </c>
      <c r="E76" t="s">
        <v>12</v>
      </c>
      <c r="F76" t="s">
        <v>261</v>
      </c>
      <c r="G76">
        <v>3633</v>
      </c>
      <c r="H76" s="1">
        <v>25672.48</v>
      </c>
      <c r="I76" t="s">
        <v>14</v>
      </c>
      <c r="J76" s="2">
        <v>29804</v>
      </c>
      <c r="K76">
        <f t="shared" si="1"/>
        <v>30</v>
      </c>
    </row>
    <row r="77" spans="1:11" x14ac:dyDescent="0.2">
      <c r="A77" s="3" t="s">
        <v>264</v>
      </c>
      <c r="B77" t="s">
        <v>262</v>
      </c>
      <c r="C77" t="s">
        <v>263</v>
      </c>
      <c r="D77" t="s">
        <v>11</v>
      </c>
      <c r="E77" t="s">
        <v>29</v>
      </c>
      <c r="F77" t="s">
        <v>137</v>
      </c>
      <c r="G77">
        <v>3712</v>
      </c>
      <c r="H77" s="1">
        <v>23924.71</v>
      </c>
      <c r="I77" t="s">
        <v>14</v>
      </c>
      <c r="J77" s="2">
        <v>31810</v>
      </c>
      <c r="K77">
        <f t="shared" si="1"/>
        <v>24</v>
      </c>
    </row>
    <row r="78" spans="1:11" x14ac:dyDescent="0.2">
      <c r="A78" s="3" t="s">
        <v>267</v>
      </c>
      <c r="B78" t="s">
        <v>265</v>
      </c>
      <c r="C78" t="s">
        <v>266</v>
      </c>
      <c r="D78" t="s">
        <v>11</v>
      </c>
      <c r="E78" t="s">
        <v>12</v>
      </c>
      <c r="F78" t="s">
        <v>19</v>
      </c>
      <c r="G78">
        <v>3005</v>
      </c>
      <c r="H78" s="1">
        <v>27182.66</v>
      </c>
      <c r="I78" t="s">
        <v>14</v>
      </c>
      <c r="J78" s="2">
        <v>23157</v>
      </c>
      <c r="K78">
        <f t="shared" si="1"/>
        <v>48</v>
      </c>
    </row>
    <row r="79" spans="1:11" x14ac:dyDescent="0.2">
      <c r="A79" s="3" t="s">
        <v>270</v>
      </c>
      <c r="B79" t="s">
        <v>268</v>
      </c>
      <c r="C79" t="s">
        <v>269</v>
      </c>
      <c r="D79" t="s">
        <v>11</v>
      </c>
      <c r="E79" t="s">
        <v>12</v>
      </c>
      <c r="F79" t="s">
        <v>271</v>
      </c>
      <c r="G79">
        <v>3631</v>
      </c>
      <c r="H79" s="1">
        <v>28112.83</v>
      </c>
      <c r="I79" t="s">
        <v>14</v>
      </c>
      <c r="J79" s="2">
        <v>26330</v>
      </c>
      <c r="K79">
        <f t="shared" si="1"/>
        <v>39</v>
      </c>
    </row>
    <row r="80" spans="1:11" x14ac:dyDescent="0.2">
      <c r="A80" s="3" t="s">
        <v>274</v>
      </c>
      <c r="B80" t="s">
        <v>272</v>
      </c>
      <c r="C80" t="s">
        <v>273</v>
      </c>
      <c r="D80" t="s">
        <v>11</v>
      </c>
      <c r="E80" t="s">
        <v>29</v>
      </c>
      <c r="F80" t="s">
        <v>255</v>
      </c>
      <c r="G80">
        <v>3108</v>
      </c>
      <c r="H80" s="1">
        <v>29179.85</v>
      </c>
      <c r="I80" t="s">
        <v>20</v>
      </c>
      <c r="J80" s="2">
        <v>29354</v>
      </c>
      <c r="K80">
        <f t="shared" si="1"/>
        <v>31</v>
      </c>
    </row>
    <row r="81" spans="1:11" x14ac:dyDescent="0.2">
      <c r="A81" s="3" t="s">
        <v>934</v>
      </c>
      <c r="B81" t="s">
        <v>933</v>
      </c>
      <c r="C81" t="s">
        <v>155</v>
      </c>
      <c r="D81" t="s">
        <v>132</v>
      </c>
      <c r="E81" t="s">
        <v>12</v>
      </c>
      <c r="F81" t="s">
        <v>240</v>
      </c>
      <c r="G81">
        <v>3068</v>
      </c>
      <c r="H81" s="1">
        <v>87000</v>
      </c>
      <c r="I81" t="s">
        <v>20</v>
      </c>
      <c r="J81" s="2">
        <v>23623</v>
      </c>
      <c r="K81">
        <f t="shared" si="1"/>
        <v>47</v>
      </c>
    </row>
    <row r="82" spans="1:11" x14ac:dyDescent="0.2">
      <c r="A82" s="3" t="s">
        <v>280</v>
      </c>
      <c r="B82" t="s">
        <v>278</v>
      </c>
      <c r="C82" t="s">
        <v>279</v>
      </c>
      <c r="D82" t="s">
        <v>11</v>
      </c>
      <c r="E82" t="s">
        <v>29</v>
      </c>
      <c r="F82" t="s">
        <v>281</v>
      </c>
      <c r="G82">
        <v>3669</v>
      </c>
      <c r="H82" s="1">
        <v>21659.919999999998</v>
      </c>
      <c r="I82" t="s">
        <v>14</v>
      </c>
      <c r="J82" s="2">
        <v>26644</v>
      </c>
      <c r="K82">
        <f t="shared" si="1"/>
        <v>39</v>
      </c>
    </row>
    <row r="83" spans="1:11" x14ac:dyDescent="0.2">
      <c r="A83" s="3" t="s">
        <v>283</v>
      </c>
      <c r="B83" t="s">
        <v>282</v>
      </c>
      <c r="C83" t="s">
        <v>90</v>
      </c>
      <c r="D83" t="s">
        <v>11</v>
      </c>
      <c r="E83" t="s">
        <v>29</v>
      </c>
      <c r="F83" t="s">
        <v>284</v>
      </c>
      <c r="G83">
        <v>3822</v>
      </c>
      <c r="H83" s="1">
        <v>22779.11</v>
      </c>
      <c r="I83" t="s">
        <v>14</v>
      </c>
      <c r="J83" s="2">
        <v>24954</v>
      </c>
      <c r="K83">
        <f t="shared" si="1"/>
        <v>43</v>
      </c>
    </row>
    <row r="84" spans="1:11" x14ac:dyDescent="0.2">
      <c r="A84" s="3" t="s">
        <v>286</v>
      </c>
      <c r="B84" t="s">
        <v>285</v>
      </c>
      <c r="C84" t="s">
        <v>184</v>
      </c>
      <c r="D84" t="s">
        <v>11</v>
      </c>
      <c r="E84" t="s">
        <v>12</v>
      </c>
      <c r="F84" t="s">
        <v>220</v>
      </c>
      <c r="G84">
        <v>3119</v>
      </c>
      <c r="H84" s="1">
        <v>25321.49</v>
      </c>
      <c r="I84" t="s">
        <v>14</v>
      </c>
      <c r="J84" s="2">
        <v>29001</v>
      </c>
      <c r="K84">
        <f t="shared" si="1"/>
        <v>32</v>
      </c>
    </row>
    <row r="85" spans="1:11" x14ac:dyDescent="0.2">
      <c r="A85" s="3" t="s">
        <v>289</v>
      </c>
      <c r="B85" t="s">
        <v>287</v>
      </c>
      <c r="C85" t="s">
        <v>288</v>
      </c>
      <c r="D85" t="s">
        <v>24</v>
      </c>
      <c r="E85" t="s">
        <v>12</v>
      </c>
      <c r="F85" t="s">
        <v>261</v>
      </c>
      <c r="G85">
        <v>3152</v>
      </c>
      <c r="H85" s="1">
        <v>45178.080000000002</v>
      </c>
      <c r="I85" t="s">
        <v>14</v>
      </c>
      <c r="J85" s="2">
        <v>24529</v>
      </c>
      <c r="K85">
        <f t="shared" si="1"/>
        <v>44</v>
      </c>
    </row>
    <row r="86" spans="1:11" x14ac:dyDescent="0.2">
      <c r="A86" s="3" t="s">
        <v>292</v>
      </c>
      <c r="B86" t="s">
        <v>290</v>
      </c>
      <c r="C86" t="s">
        <v>291</v>
      </c>
      <c r="D86" t="s">
        <v>11</v>
      </c>
      <c r="E86" t="s">
        <v>43</v>
      </c>
      <c r="F86" t="s">
        <v>293</v>
      </c>
      <c r="G86">
        <v>3259</v>
      </c>
      <c r="H86" s="1">
        <v>23611.360000000001</v>
      </c>
      <c r="I86" t="s">
        <v>14</v>
      </c>
      <c r="J86" s="2">
        <v>22319</v>
      </c>
      <c r="K86">
        <f t="shared" si="1"/>
        <v>50</v>
      </c>
    </row>
    <row r="87" spans="1:11" x14ac:dyDescent="0.2">
      <c r="A87" s="3" t="s">
        <v>295</v>
      </c>
      <c r="B87" t="s">
        <v>294</v>
      </c>
      <c r="C87" t="s">
        <v>269</v>
      </c>
      <c r="D87" t="s">
        <v>11</v>
      </c>
      <c r="E87" t="s">
        <v>12</v>
      </c>
      <c r="F87" t="s">
        <v>296</v>
      </c>
      <c r="G87">
        <v>3727</v>
      </c>
      <c r="H87" s="1">
        <v>24482.34</v>
      </c>
      <c r="I87" t="s">
        <v>14</v>
      </c>
      <c r="J87" s="2">
        <v>24221</v>
      </c>
      <c r="K87">
        <f t="shared" si="1"/>
        <v>45</v>
      </c>
    </row>
    <row r="88" spans="1:11" x14ac:dyDescent="0.2">
      <c r="A88" s="3" t="s">
        <v>298</v>
      </c>
      <c r="B88" t="s">
        <v>297</v>
      </c>
      <c r="C88" t="s">
        <v>222</v>
      </c>
      <c r="D88" t="s">
        <v>11</v>
      </c>
      <c r="E88" t="s">
        <v>29</v>
      </c>
      <c r="F88" t="s">
        <v>19</v>
      </c>
      <c r="G88">
        <v>3647</v>
      </c>
      <c r="H88" s="1">
        <v>24623.360000000001</v>
      </c>
      <c r="I88" t="s">
        <v>14</v>
      </c>
      <c r="J88" s="2">
        <v>30846</v>
      </c>
      <c r="K88">
        <f t="shared" si="1"/>
        <v>27</v>
      </c>
    </row>
    <row r="89" spans="1:11" x14ac:dyDescent="0.2">
      <c r="A89" s="3" t="s">
        <v>301</v>
      </c>
      <c r="B89" t="s">
        <v>299</v>
      </c>
      <c r="C89" t="s">
        <v>300</v>
      </c>
      <c r="D89" t="s">
        <v>24</v>
      </c>
      <c r="E89" t="s">
        <v>29</v>
      </c>
      <c r="F89" t="s">
        <v>302</v>
      </c>
      <c r="G89">
        <v>3162</v>
      </c>
      <c r="H89" s="1">
        <v>44590.01</v>
      </c>
      <c r="I89" t="s">
        <v>20</v>
      </c>
      <c r="J89" s="2">
        <v>18897</v>
      </c>
      <c r="K89">
        <f t="shared" si="1"/>
        <v>60</v>
      </c>
    </row>
    <row r="90" spans="1:11" x14ac:dyDescent="0.2">
      <c r="A90" s="3" t="s">
        <v>304</v>
      </c>
      <c r="B90" t="s">
        <v>299</v>
      </c>
      <c r="C90" t="s">
        <v>303</v>
      </c>
      <c r="D90" t="s">
        <v>18</v>
      </c>
      <c r="E90" t="s">
        <v>12</v>
      </c>
      <c r="F90" t="s">
        <v>305</v>
      </c>
      <c r="G90">
        <v>3409</v>
      </c>
      <c r="H90" s="1">
        <v>25554.58</v>
      </c>
      <c r="I90" t="s">
        <v>20</v>
      </c>
      <c r="J90" s="2">
        <v>32464</v>
      </c>
      <c r="K90">
        <f t="shared" si="1"/>
        <v>23</v>
      </c>
    </row>
    <row r="91" spans="1:11" x14ac:dyDescent="0.2">
      <c r="A91" s="3" t="s">
        <v>308</v>
      </c>
      <c r="B91" t="s">
        <v>306</v>
      </c>
      <c r="C91" t="s">
        <v>307</v>
      </c>
      <c r="D91" t="s">
        <v>11</v>
      </c>
      <c r="E91" t="s">
        <v>29</v>
      </c>
      <c r="F91" t="s">
        <v>309</v>
      </c>
      <c r="G91">
        <v>3114</v>
      </c>
      <c r="H91" s="1">
        <v>25381.22</v>
      </c>
      <c r="I91" t="s">
        <v>20</v>
      </c>
      <c r="J91" s="2">
        <v>31046</v>
      </c>
      <c r="K91">
        <f t="shared" si="1"/>
        <v>27</v>
      </c>
    </row>
    <row r="92" spans="1:11" x14ac:dyDescent="0.2">
      <c r="A92" s="3" t="s">
        <v>312</v>
      </c>
      <c r="B92" t="s">
        <v>310</v>
      </c>
      <c r="C92" t="s">
        <v>311</v>
      </c>
      <c r="D92" t="s">
        <v>24</v>
      </c>
      <c r="E92" t="s">
        <v>29</v>
      </c>
      <c r="F92" t="s">
        <v>313</v>
      </c>
      <c r="G92">
        <v>3075</v>
      </c>
      <c r="H92" s="1">
        <v>44364.74</v>
      </c>
      <c r="I92" t="s">
        <v>14</v>
      </c>
      <c r="J92" s="2">
        <v>20357</v>
      </c>
      <c r="K92">
        <f t="shared" si="1"/>
        <v>56</v>
      </c>
    </row>
    <row r="93" spans="1:11" x14ac:dyDescent="0.2">
      <c r="A93" s="3" t="s">
        <v>316</v>
      </c>
      <c r="B93" t="s">
        <v>314</v>
      </c>
      <c r="C93" t="s">
        <v>315</v>
      </c>
      <c r="D93" t="s">
        <v>11</v>
      </c>
      <c r="E93" t="s">
        <v>29</v>
      </c>
      <c r="F93" t="s">
        <v>113</v>
      </c>
      <c r="G93">
        <v>3819</v>
      </c>
      <c r="H93" s="1">
        <v>25883.11</v>
      </c>
      <c r="I93" t="s">
        <v>14</v>
      </c>
      <c r="J93" s="2">
        <v>21907</v>
      </c>
      <c r="K93">
        <f t="shared" si="1"/>
        <v>52</v>
      </c>
    </row>
    <row r="94" spans="1:11" x14ac:dyDescent="0.2">
      <c r="A94" s="3" t="s">
        <v>319</v>
      </c>
      <c r="B94" t="s">
        <v>317</v>
      </c>
      <c r="C94" t="s">
        <v>318</v>
      </c>
      <c r="D94" t="s">
        <v>11</v>
      </c>
      <c r="E94" t="s">
        <v>29</v>
      </c>
      <c r="F94" t="s">
        <v>320</v>
      </c>
      <c r="G94">
        <v>3113</v>
      </c>
      <c r="H94" s="1">
        <v>19502.82</v>
      </c>
      <c r="I94" t="s">
        <v>20</v>
      </c>
      <c r="J94" s="2">
        <v>33872</v>
      </c>
      <c r="K94">
        <f t="shared" si="1"/>
        <v>19</v>
      </c>
    </row>
    <row r="95" spans="1:11" x14ac:dyDescent="0.2">
      <c r="A95" s="3" t="s">
        <v>621</v>
      </c>
      <c r="B95" t="s">
        <v>317</v>
      </c>
      <c r="C95" t="s">
        <v>620</v>
      </c>
      <c r="D95" t="s">
        <v>132</v>
      </c>
      <c r="E95" t="s">
        <v>29</v>
      </c>
      <c r="F95" t="s">
        <v>622</v>
      </c>
      <c r="G95">
        <v>3629</v>
      </c>
      <c r="H95" s="1">
        <v>98847.93</v>
      </c>
      <c r="I95" t="s">
        <v>20</v>
      </c>
      <c r="J95" s="2">
        <v>21929</v>
      </c>
      <c r="K95">
        <f t="shared" si="1"/>
        <v>51</v>
      </c>
    </row>
    <row r="96" spans="1:11" x14ac:dyDescent="0.2">
      <c r="A96" s="3" t="s">
        <v>325</v>
      </c>
      <c r="B96" t="s">
        <v>324</v>
      </c>
      <c r="C96" t="s">
        <v>216</v>
      </c>
      <c r="D96" t="s">
        <v>11</v>
      </c>
      <c r="E96" t="s">
        <v>12</v>
      </c>
      <c r="F96" t="s">
        <v>326</v>
      </c>
      <c r="G96">
        <v>3172</v>
      </c>
      <c r="H96" s="1">
        <v>26314.34</v>
      </c>
      <c r="I96" t="s">
        <v>14</v>
      </c>
      <c r="J96" s="2">
        <v>24892</v>
      </c>
      <c r="K96">
        <f t="shared" si="1"/>
        <v>43</v>
      </c>
    </row>
    <row r="97" spans="1:11" x14ac:dyDescent="0.2">
      <c r="A97" s="3" t="s">
        <v>329</v>
      </c>
      <c r="B97" t="s">
        <v>327</v>
      </c>
      <c r="C97" t="s">
        <v>328</v>
      </c>
      <c r="D97" t="s">
        <v>18</v>
      </c>
      <c r="E97" t="s">
        <v>12</v>
      </c>
      <c r="F97" t="s">
        <v>330</v>
      </c>
      <c r="G97">
        <v>3673</v>
      </c>
      <c r="H97" s="1">
        <v>27905.19</v>
      </c>
      <c r="I97" t="s">
        <v>14</v>
      </c>
      <c r="J97" s="2">
        <v>24052</v>
      </c>
      <c r="K97">
        <f t="shared" si="1"/>
        <v>46</v>
      </c>
    </row>
    <row r="98" spans="1:11" x14ac:dyDescent="0.2">
      <c r="A98" s="3" t="s">
        <v>332</v>
      </c>
      <c r="B98" t="s">
        <v>331</v>
      </c>
      <c r="C98" t="s">
        <v>177</v>
      </c>
      <c r="D98" t="s">
        <v>11</v>
      </c>
      <c r="E98" t="s">
        <v>12</v>
      </c>
      <c r="G98">
        <v>3861</v>
      </c>
      <c r="H98" s="1">
        <v>29056.19</v>
      </c>
      <c r="I98" t="s">
        <v>14</v>
      </c>
      <c r="J98" s="2">
        <v>26494</v>
      </c>
      <c r="K98">
        <f t="shared" si="1"/>
        <v>39</v>
      </c>
    </row>
    <row r="99" spans="1:11" x14ac:dyDescent="0.2">
      <c r="A99" s="3" t="s">
        <v>335</v>
      </c>
      <c r="B99" t="s">
        <v>333</v>
      </c>
      <c r="C99" t="s">
        <v>334</v>
      </c>
      <c r="D99" t="s">
        <v>24</v>
      </c>
      <c r="E99" t="s">
        <v>12</v>
      </c>
      <c r="F99" t="s">
        <v>336</v>
      </c>
      <c r="G99">
        <v>3557</v>
      </c>
      <c r="H99" s="1">
        <v>47525.79</v>
      </c>
      <c r="I99" t="s">
        <v>20</v>
      </c>
      <c r="J99" s="2">
        <v>26355</v>
      </c>
      <c r="K99">
        <f t="shared" si="1"/>
        <v>39</v>
      </c>
    </row>
    <row r="100" spans="1:11" x14ac:dyDescent="0.2">
      <c r="A100" s="3" t="s">
        <v>339</v>
      </c>
      <c r="B100" t="s">
        <v>337</v>
      </c>
      <c r="C100" t="s">
        <v>338</v>
      </c>
      <c r="D100" t="s">
        <v>11</v>
      </c>
      <c r="E100" t="s">
        <v>12</v>
      </c>
      <c r="F100" t="s">
        <v>340</v>
      </c>
      <c r="G100">
        <v>3417</v>
      </c>
      <c r="H100" s="1">
        <v>24648.16</v>
      </c>
      <c r="I100" t="s">
        <v>14</v>
      </c>
      <c r="J100" s="2">
        <v>22564</v>
      </c>
      <c r="K100">
        <f t="shared" si="1"/>
        <v>50</v>
      </c>
    </row>
    <row r="101" spans="1:11" x14ac:dyDescent="0.2">
      <c r="A101" s="3" t="s">
        <v>343</v>
      </c>
      <c r="B101" t="s">
        <v>341</v>
      </c>
      <c r="C101" t="s">
        <v>342</v>
      </c>
      <c r="D101" t="s">
        <v>11</v>
      </c>
      <c r="E101" t="s">
        <v>29</v>
      </c>
      <c r="F101" t="s">
        <v>344</v>
      </c>
      <c r="G101">
        <v>3118</v>
      </c>
      <c r="H101" s="1">
        <v>22645.7</v>
      </c>
      <c r="I101" t="s">
        <v>14</v>
      </c>
      <c r="J101" s="2">
        <v>22348</v>
      </c>
      <c r="K101">
        <f t="shared" si="1"/>
        <v>50</v>
      </c>
    </row>
    <row r="102" spans="1:11" x14ac:dyDescent="0.2">
      <c r="A102" s="3" t="s">
        <v>277</v>
      </c>
      <c r="B102" t="s">
        <v>275</v>
      </c>
      <c r="C102" t="s">
        <v>276</v>
      </c>
      <c r="D102" t="s">
        <v>132</v>
      </c>
      <c r="E102" t="s">
        <v>29</v>
      </c>
      <c r="F102" t="s">
        <v>141</v>
      </c>
      <c r="G102">
        <v>3717</v>
      </c>
      <c r="H102" s="1">
        <v>85762.08</v>
      </c>
      <c r="I102" t="s">
        <v>20</v>
      </c>
      <c r="J102" s="2">
        <v>22088</v>
      </c>
      <c r="K102">
        <f t="shared" si="1"/>
        <v>51</v>
      </c>
    </row>
    <row r="103" spans="1:11" x14ac:dyDescent="0.2">
      <c r="A103" s="3" t="s">
        <v>350</v>
      </c>
      <c r="B103" t="s">
        <v>348</v>
      </c>
      <c r="C103" t="s">
        <v>349</v>
      </c>
      <c r="D103" t="s">
        <v>11</v>
      </c>
      <c r="E103" t="s">
        <v>29</v>
      </c>
      <c r="F103" t="s">
        <v>351</v>
      </c>
      <c r="G103">
        <v>3157</v>
      </c>
      <c r="H103" s="1">
        <v>24165.35</v>
      </c>
      <c r="I103" t="s">
        <v>14</v>
      </c>
      <c r="J103" s="2">
        <v>22666</v>
      </c>
      <c r="K103">
        <f t="shared" si="1"/>
        <v>49</v>
      </c>
    </row>
    <row r="104" spans="1:11" x14ac:dyDescent="0.2">
      <c r="A104" s="3" t="s">
        <v>745</v>
      </c>
      <c r="B104" t="s">
        <v>352</v>
      </c>
      <c r="C104" t="s">
        <v>353</v>
      </c>
      <c r="D104" t="s">
        <v>132</v>
      </c>
      <c r="E104" t="s">
        <v>12</v>
      </c>
      <c r="F104" t="s">
        <v>746</v>
      </c>
      <c r="G104">
        <v>3984</v>
      </c>
      <c r="H104" s="1">
        <v>91608.38</v>
      </c>
      <c r="I104" t="s">
        <v>14</v>
      </c>
      <c r="J104" s="2">
        <v>21124</v>
      </c>
      <c r="K104">
        <f t="shared" si="1"/>
        <v>54</v>
      </c>
    </row>
    <row r="105" spans="1:11" x14ac:dyDescent="0.2">
      <c r="A105" s="3" t="s">
        <v>354</v>
      </c>
      <c r="B105" t="s">
        <v>352</v>
      </c>
      <c r="C105" t="s">
        <v>353</v>
      </c>
      <c r="D105" t="s">
        <v>24</v>
      </c>
      <c r="E105" t="s">
        <v>43</v>
      </c>
      <c r="F105" t="s">
        <v>137</v>
      </c>
      <c r="G105">
        <v>3736</v>
      </c>
      <c r="H105" s="1">
        <v>40602.15</v>
      </c>
      <c r="I105" t="s">
        <v>14</v>
      </c>
      <c r="J105" s="2">
        <v>24931</v>
      </c>
      <c r="K105">
        <f t="shared" si="1"/>
        <v>43</v>
      </c>
    </row>
    <row r="106" spans="1:11" x14ac:dyDescent="0.2">
      <c r="A106" s="3" t="s">
        <v>359</v>
      </c>
      <c r="B106" t="s">
        <v>358</v>
      </c>
      <c r="C106" t="s">
        <v>311</v>
      </c>
      <c r="D106" t="s">
        <v>18</v>
      </c>
      <c r="E106" t="s">
        <v>29</v>
      </c>
      <c r="F106" t="s">
        <v>344</v>
      </c>
      <c r="G106">
        <v>3122</v>
      </c>
      <c r="H106" s="1">
        <v>32472.59</v>
      </c>
      <c r="I106" t="s">
        <v>14</v>
      </c>
      <c r="J106" s="2">
        <v>32700</v>
      </c>
      <c r="K106">
        <f t="shared" si="1"/>
        <v>22</v>
      </c>
    </row>
    <row r="107" spans="1:11" x14ac:dyDescent="0.2">
      <c r="A107" s="3" t="s">
        <v>361</v>
      </c>
      <c r="B107" t="s">
        <v>360</v>
      </c>
      <c r="C107" t="s">
        <v>57</v>
      </c>
      <c r="D107" t="s">
        <v>24</v>
      </c>
      <c r="E107" t="s">
        <v>12</v>
      </c>
      <c r="F107" t="s">
        <v>59</v>
      </c>
      <c r="G107">
        <v>3137</v>
      </c>
      <c r="H107" s="1">
        <v>48234.6</v>
      </c>
      <c r="I107" t="s">
        <v>14</v>
      </c>
      <c r="J107" s="2">
        <v>25552</v>
      </c>
      <c r="K107">
        <f t="shared" si="1"/>
        <v>42</v>
      </c>
    </row>
    <row r="108" spans="1:11" x14ac:dyDescent="0.2">
      <c r="A108" s="3" t="s">
        <v>364</v>
      </c>
      <c r="B108" t="s">
        <v>362</v>
      </c>
      <c r="C108" t="s">
        <v>363</v>
      </c>
      <c r="D108" t="s">
        <v>132</v>
      </c>
      <c r="E108" t="s">
        <v>12</v>
      </c>
      <c r="G108">
        <v>3554</v>
      </c>
      <c r="H108" s="1">
        <v>87286.34</v>
      </c>
      <c r="I108" t="s">
        <v>20</v>
      </c>
      <c r="J108" s="2">
        <v>24578</v>
      </c>
      <c r="K108">
        <f t="shared" si="1"/>
        <v>44</v>
      </c>
    </row>
    <row r="109" spans="1:11" x14ac:dyDescent="0.2">
      <c r="A109" s="3" t="s">
        <v>366</v>
      </c>
      <c r="B109" t="s">
        <v>365</v>
      </c>
      <c r="C109" t="s">
        <v>108</v>
      </c>
      <c r="D109" t="s">
        <v>18</v>
      </c>
      <c r="E109" t="s">
        <v>12</v>
      </c>
      <c r="F109" t="s">
        <v>220</v>
      </c>
      <c r="G109">
        <v>3331</v>
      </c>
      <c r="H109" s="1">
        <v>30419.17</v>
      </c>
      <c r="I109" t="s">
        <v>14</v>
      </c>
      <c r="J109" s="2">
        <v>29884</v>
      </c>
      <c r="K109">
        <f t="shared" si="1"/>
        <v>30</v>
      </c>
    </row>
    <row r="110" spans="1:11" x14ac:dyDescent="0.2">
      <c r="A110" s="3" t="s">
        <v>369</v>
      </c>
      <c r="B110" t="s">
        <v>367</v>
      </c>
      <c r="C110" t="s">
        <v>368</v>
      </c>
      <c r="D110" t="s">
        <v>11</v>
      </c>
      <c r="E110" t="s">
        <v>29</v>
      </c>
      <c r="F110" t="s">
        <v>370</v>
      </c>
      <c r="G110">
        <v>3093</v>
      </c>
      <c r="H110" s="1">
        <v>23320.01</v>
      </c>
      <c r="I110" t="s">
        <v>14</v>
      </c>
      <c r="J110" s="2">
        <v>32842</v>
      </c>
      <c r="K110">
        <f t="shared" si="1"/>
        <v>22</v>
      </c>
    </row>
    <row r="111" spans="1:11" x14ac:dyDescent="0.2">
      <c r="A111" s="3" t="s">
        <v>372</v>
      </c>
      <c r="B111" t="s">
        <v>371</v>
      </c>
      <c r="C111" t="s">
        <v>190</v>
      </c>
      <c r="D111" t="s">
        <v>11</v>
      </c>
      <c r="E111" t="s">
        <v>29</v>
      </c>
      <c r="F111" t="s">
        <v>271</v>
      </c>
      <c r="G111">
        <v>3969</v>
      </c>
      <c r="H111" s="1">
        <v>28648.61</v>
      </c>
      <c r="I111" t="s">
        <v>20</v>
      </c>
      <c r="J111" s="2">
        <v>30239</v>
      </c>
      <c r="K111">
        <f t="shared" si="1"/>
        <v>29</v>
      </c>
    </row>
    <row r="112" spans="1:11" x14ac:dyDescent="0.2">
      <c r="A112" s="3" t="s">
        <v>569</v>
      </c>
      <c r="B112" t="s">
        <v>376</v>
      </c>
      <c r="C112" t="s">
        <v>568</v>
      </c>
      <c r="D112" t="s">
        <v>132</v>
      </c>
      <c r="E112" t="s">
        <v>192</v>
      </c>
      <c r="F112" t="s">
        <v>570</v>
      </c>
      <c r="G112">
        <v>3181</v>
      </c>
      <c r="H112" s="1">
        <v>110105.06</v>
      </c>
      <c r="I112" t="s">
        <v>20</v>
      </c>
      <c r="J112" s="2">
        <v>22482</v>
      </c>
      <c r="K112">
        <f t="shared" si="1"/>
        <v>50</v>
      </c>
    </row>
    <row r="113" spans="1:11" x14ac:dyDescent="0.2">
      <c r="A113" s="3" t="s">
        <v>378</v>
      </c>
      <c r="B113" t="s">
        <v>376</v>
      </c>
      <c r="C113" t="s">
        <v>377</v>
      </c>
      <c r="D113" t="s">
        <v>18</v>
      </c>
      <c r="E113" t="s">
        <v>43</v>
      </c>
      <c r="F113" t="s">
        <v>379</v>
      </c>
      <c r="G113">
        <v>3703</v>
      </c>
      <c r="H113" s="1">
        <v>25554.58</v>
      </c>
      <c r="I113" t="s">
        <v>20</v>
      </c>
      <c r="J113" s="2">
        <v>32258</v>
      </c>
      <c r="K113">
        <f t="shared" si="1"/>
        <v>23</v>
      </c>
    </row>
    <row r="114" spans="1:11" x14ac:dyDescent="0.2">
      <c r="A114" s="3" t="s">
        <v>381</v>
      </c>
      <c r="B114" t="s">
        <v>376</v>
      </c>
      <c r="C114" t="s">
        <v>380</v>
      </c>
      <c r="D114" t="s">
        <v>24</v>
      </c>
      <c r="E114" t="s">
        <v>29</v>
      </c>
      <c r="F114" t="s">
        <v>382</v>
      </c>
      <c r="G114">
        <v>3780</v>
      </c>
      <c r="H114" s="1">
        <v>46403.42</v>
      </c>
      <c r="I114" t="s">
        <v>20</v>
      </c>
      <c r="J114" s="2">
        <v>31349</v>
      </c>
      <c r="K114">
        <f t="shared" si="1"/>
        <v>26</v>
      </c>
    </row>
    <row r="115" spans="1:11" x14ac:dyDescent="0.2">
      <c r="A115" s="3" t="s">
        <v>385</v>
      </c>
      <c r="B115" t="s">
        <v>383</v>
      </c>
      <c r="C115" t="s">
        <v>384</v>
      </c>
      <c r="D115" t="s">
        <v>11</v>
      </c>
      <c r="E115" t="s">
        <v>29</v>
      </c>
      <c r="F115" t="s">
        <v>234</v>
      </c>
      <c r="G115">
        <v>3112</v>
      </c>
      <c r="H115" s="1">
        <v>21006.67</v>
      </c>
      <c r="I115" t="s">
        <v>14</v>
      </c>
      <c r="J115" s="2">
        <v>24274</v>
      </c>
      <c r="K115">
        <f t="shared" si="1"/>
        <v>45</v>
      </c>
    </row>
    <row r="116" spans="1:11" x14ac:dyDescent="0.2">
      <c r="A116" s="3" t="s">
        <v>247</v>
      </c>
      <c r="B116" t="s">
        <v>245</v>
      </c>
      <c r="C116" t="s">
        <v>246</v>
      </c>
      <c r="D116" t="s">
        <v>132</v>
      </c>
      <c r="E116" t="s">
        <v>29</v>
      </c>
      <c r="F116" t="s">
        <v>240</v>
      </c>
      <c r="G116">
        <v>3145</v>
      </c>
      <c r="H116" s="1">
        <v>87696.24</v>
      </c>
      <c r="I116" t="s">
        <v>20</v>
      </c>
      <c r="J116" s="2">
        <v>26058</v>
      </c>
      <c r="K116">
        <f t="shared" si="1"/>
        <v>40</v>
      </c>
    </row>
    <row r="117" spans="1:11" x14ac:dyDescent="0.2">
      <c r="A117" s="3" t="s">
        <v>391</v>
      </c>
      <c r="B117" t="s">
        <v>389</v>
      </c>
      <c r="C117" t="s">
        <v>390</v>
      </c>
      <c r="D117" t="s">
        <v>18</v>
      </c>
      <c r="E117" t="s">
        <v>12</v>
      </c>
      <c r="F117" t="s">
        <v>379</v>
      </c>
      <c r="G117">
        <v>3581</v>
      </c>
      <c r="H117" s="1">
        <v>26924.55</v>
      </c>
      <c r="I117" t="s">
        <v>14</v>
      </c>
      <c r="J117" s="2">
        <v>24884</v>
      </c>
      <c r="K117">
        <f t="shared" si="1"/>
        <v>43</v>
      </c>
    </row>
    <row r="118" spans="1:11" x14ac:dyDescent="0.2">
      <c r="A118" s="3" t="s">
        <v>394</v>
      </c>
      <c r="B118" t="s">
        <v>392</v>
      </c>
      <c r="C118" t="s">
        <v>393</v>
      </c>
      <c r="D118" t="s">
        <v>11</v>
      </c>
      <c r="E118" t="s">
        <v>12</v>
      </c>
      <c r="F118" t="s">
        <v>261</v>
      </c>
      <c r="G118">
        <v>3099</v>
      </c>
      <c r="H118" s="1">
        <v>26942.28</v>
      </c>
      <c r="I118" t="s">
        <v>20</v>
      </c>
      <c r="J118" s="2">
        <v>24159</v>
      </c>
      <c r="K118">
        <f t="shared" si="1"/>
        <v>45</v>
      </c>
    </row>
    <row r="119" spans="1:11" x14ac:dyDescent="0.2">
      <c r="A119" s="3" t="s">
        <v>397</v>
      </c>
      <c r="B119" t="s">
        <v>395</v>
      </c>
      <c r="C119" t="s">
        <v>396</v>
      </c>
      <c r="D119" t="s">
        <v>11</v>
      </c>
      <c r="E119" t="s">
        <v>29</v>
      </c>
      <c r="F119" t="s">
        <v>25</v>
      </c>
      <c r="G119">
        <v>3657</v>
      </c>
      <c r="H119" s="1">
        <v>25987.75</v>
      </c>
      <c r="I119" t="s">
        <v>14</v>
      </c>
      <c r="J119" s="2">
        <v>24988</v>
      </c>
      <c r="K119">
        <f t="shared" si="1"/>
        <v>43</v>
      </c>
    </row>
    <row r="120" spans="1:11" x14ac:dyDescent="0.2">
      <c r="A120" s="3" t="s">
        <v>399</v>
      </c>
      <c r="B120" t="s">
        <v>398</v>
      </c>
      <c r="C120" t="s">
        <v>216</v>
      </c>
      <c r="D120" t="s">
        <v>11</v>
      </c>
      <c r="E120" t="s">
        <v>12</v>
      </c>
      <c r="F120" t="s">
        <v>92</v>
      </c>
      <c r="G120">
        <v>3882</v>
      </c>
      <c r="H120" s="1">
        <v>26119.1</v>
      </c>
      <c r="I120" t="s">
        <v>14</v>
      </c>
      <c r="J120" s="2">
        <v>23338</v>
      </c>
      <c r="K120">
        <f t="shared" si="1"/>
        <v>48</v>
      </c>
    </row>
    <row r="121" spans="1:11" x14ac:dyDescent="0.2">
      <c r="A121" s="3" t="s">
        <v>402</v>
      </c>
      <c r="B121" t="s">
        <v>400</v>
      </c>
      <c r="C121" t="s">
        <v>401</v>
      </c>
      <c r="D121" t="s">
        <v>11</v>
      </c>
      <c r="E121" t="s">
        <v>29</v>
      </c>
      <c r="F121" t="s">
        <v>403</v>
      </c>
      <c r="G121">
        <v>3617</v>
      </c>
      <c r="H121" s="1">
        <v>26623.7</v>
      </c>
      <c r="I121" t="s">
        <v>14</v>
      </c>
      <c r="J121" s="2">
        <v>24418</v>
      </c>
      <c r="K121">
        <f t="shared" si="1"/>
        <v>45</v>
      </c>
    </row>
    <row r="122" spans="1:11" x14ac:dyDescent="0.2">
      <c r="A122" s="3" t="s">
        <v>406</v>
      </c>
      <c r="B122" t="s">
        <v>404</v>
      </c>
      <c r="C122" t="s">
        <v>405</v>
      </c>
      <c r="D122" t="s">
        <v>18</v>
      </c>
      <c r="E122" t="s">
        <v>29</v>
      </c>
      <c r="F122" t="s">
        <v>407</v>
      </c>
      <c r="G122">
        <v>3116</v>
      </c>
      <c r="H122" s="1">
        <v>40924.699999999997</v>
      </c>
      <c r="I122" t="s">
        <v>20</v>
      </c>
      <c r="J122" s="2">
        <v>24857</v>
      </c>
      <c r="K122">
        <f t="shared" si="1"/>
        <v>43</v>
      </c>
    </row>
    <row r="123" spans="1:11" x14ac:dyDescent="0.2">
      <c r="A123" s="3" t="s">
        <v>409</v>
      </c>
      <c r="B123" t="s">
        <v>408</v>
      </c>
      <c r="C123" t="s">
        <v>16</v>
      </c>
      <c r="D123" t="s">
        <v>11</v>
      </c>
      <c r="E123" t="s">
        <v>29</v>
      </c>
      <c r="F123" t="s">
        <v>284</v>
      </c>
      <c r="G123">
        <v>3448</v>
      </c>
      <c r="H123" s="1">
        <v>29196.98</v>
      </c>
      <c r="I123" t="s">
        <v>20</v>
      </c>
      <c r="J123" s="2">
        <v>26902</v>
      </c>
      <c r="K123">
        <f t="shared" si="1"/>
        <v>38</v>
      </c>
    </row>
    <row r="124" spans="1:11" x14ac:dyDescent="0.2">
      <c r="A124" s="3" t="s">
        <v>412</v>
      </c>
      <c r="B124" t="s">
        <v>410</v>
      </c>
      <c r="C124" t="s">
        <v>411</v>
      </c>
      <c r="D124" t="s">
        <v>11</v>
      </c>
      <c r="E124" t="s">
        <v>29</v>
      </c>
      <c r="F124" t="s">
        <v>59</v>
      </c>
      <c r="G124">
        <v>3085</v>
      </c>
      <c r="H124" s="1">
        <v>23910.28</v>
      </c>
      <c r="I124" t="s">
        <v>14</v>
      </c>
      <c r="J124" s="2">
        <v>24918</v>
      </c>
      <c r="K124">
        <f t="shared" si="1"/>
        <v>43</v>
      </c>
    </row>
    <row r="125" spans="1:11" x14ac:dyDescent="0.2">
      <c r="A125" s="3" t="s">
        <v>415</v>
      </c>
      <c r="B125" t="s">
        <v>413</v>
      </c>
      <c r="C125" t="s">
        <v>414</v>
      </c>
      <c r="D125" t="s">
        <v>11</v>
      </c>
      <c r="E125" t="s">
        <v>29</v>
      </c>
      <c r="F125" t="s">
        <v>416</v>
      </c>
      <c r="G125">
        <v>3679</v>
      </c>
      <c r="H125" s="1">
        <v>23757.38</v>
      </c>
      <c r="I125" t="s">
        <v>14</v>
      </c>
      <c r="J125" s="2">
        <v>30018</v>
      </c>
      <c r="K125">
        <f t="shared" si="1"/>
        <v>29</v>
      </c>
    </row>
    <row r="126" spans="1:11" x14ac:dyDescent="0.2">
      <c r="A126" s="3" t="s">
        <v>419</v>
      </c>
      <c r="B126" t="s">
        <v>417</v>
      </c>
      <c r="C126" t="s">
        <v>418</v>
      </c>
      <c r="D126" t="s">
        <v>18</v>
      </c>
      <c r="E126" t="s">
        <v>29</v>
      </c>
      <c r="F126" t="s">
        <v>344</v>
      </c>
      <c r="G126">
        <v>3824</v>
      </c>
      <c r="H126" s="1">
        <v>38141.879999999997</v>
      </c>
      <c r="I126" t="s">
        <v>20</v>
      </c>
      <c r="J126" s="2">
        <v>24517</v>
      </c>
      <c r="K126">
        <f t="shared" si="1"/>
        <v>44</v>
      </c>
    </row>
    <row r="127" spans="1:11" x14ac:dyDescent="0.2">
      <c r="A127" s="3" t="s">
        <v>422</v>
      </c>
      <c r="B127" t="s">
        <v>420</v>
      </c>
      <c r="C127" t="s">
        <v>421</v>
      </c>
      <c r="D127" t="s">
        <v>24</v>
      </c>
      <c r="E127" t="s">
        <v>12</v>
      </c>
      <c r="F127" t="s">
        <v>84</v>
      </c>
      <c r="G127">
        <v>3589</v>
      </c>
      <c r="H127" s="1">
        <v>41599.53</v>
      </c>
      <c r="I127" t="s">
        <v>14</v>
      </c>
      <c r="J127" s="2">
        <v>29425</v>
      </c>
      <c r="K127">
        <f t="shared" si="1"/>
        <v>31</v>
      </c>
    </row>
    <row r="128" spans="1:11" x14ac:dyDescent="0.2">
      <c r="A128" s="3" t="s">
        <v>425</v>
      </c>
      <c r="B128" t="s">
        <v>423</v>
      </c>
      <c r="C128" t="s">
        <v>424</v>
      </c>
      <c r="D128" t="s">
        <v>11</v>
      </c>
      <c r="E128" t="s">
        <v>29</v>
      </c>
      <c r="F128" t="s">
        <v>261</v>
      </c>
      <c r="G128">
        <v>3175</v>
      </c>
      <c r="H128" s="1">
        <v>23209.34</v>
      </c>
      <c r="I128" t="s">
        <v>14</v>
      </c>
      <c r="J128" s="2">
        <v>23247</v>
      </c>
      <c r="K128">
        <f t="shared" si="1"/>
        <v>48</v>
      </c>
    </row>
    <row r="129" spans="1:11" x14ac:dyDescent="0.2">
      <c r="A129" s="3" t="s">
        <v>427</v>
      </c>
      <c r="B129" t="s">
        <v>426</v>
      </c>
      <c r="C129" t="s">
        <v>384</v>
      </c>
      <c r="D129" t="s">
        <v>11</v>
      </c>
      <c r="E129" t="s">
        <v>29</v>
      </c>
      <c r="F129" t="s">
        <v>74</v>
      </c>
      <c r="G129">
        <v>3126</v>
      </c>
      <c r="H129" s="1">
        <v>22882.92</v>
      </c>
      <c r="I129" t="s">
        <v>14</v>
      </c>
      <c r="J129" s="2">
        <v>24865</v>
      </c>
      <c r="K129">
        <f t="shared" si="1"/>
        <v>43</v>
      </c>
    </row>
    <row r="130" spans="1:11" x14ac:dyDescent="0.2">
      <c r="A130" s="3" t="s">
        <v>430</v>
      </c>
      <c r="B130" t="s">
        <v>428</v>
      </c>
      <c r="C130" t="s">
        <v>429</v>
      </c>
      <c r="D130" t="s">
        <v>11</v>
      </c>
      <c r="E130" t="s">
        <v>29</v>
      </c>
      <c r="F130" t="s">
        <v>44</v>
      </c>
      <c r="G130">
        <v>3151</v>
      </c>
      <c r="H130" s="1">
        <v>23995.19</v>
      </c>
      <c r="I130" t="s">
        <v>14</v>
      </c>
      <c r="J130" s="2">
        <v>31450</v>
      </c>
      <c r="K130">
        <f t="shared" si="1"/>
        <v>25</v>
      </c>
    </row>
    <row r="131" spans="1:11" x14ac:dyDescent="0.2">
      <c r="A131" s="3" t="s">
        <v>432</v>
      </c>
      <c r="B131" t="s">
        <v>431</v>
      </c>
      <c r="C131" t="s">
        <v>68</v>
      </c>
      <c r="D131" t="s">
        <v>24</v>
      </c>
      <c r="E131" t="s">
        <v>12</v>
      </c>
      <c r="F131" t="s">
        <v>137</v>
      </c>
      <c r="G131">
        <v>3874</v>
      </c>
      <c r="H131" s="1">
        <v>50391.54</v>
      </c>
      <c r="I131" t="s">
        <v>14</v>
      </c>
      <c r="J131" s="2">
        <v>23207</v>
      </c>
      <c r="K131">
        <f t="shared" ref="K131:K194" si="2">DATEDIF(J131,"31/12/2011","y")</f>
        <v>48</v>
      </c>
    </row>
    <row r="132" spans="1:11" x14ac:dyDescent="0.2">
      <c r="A132" s="3" t="s">
        <v>434</v>
      </c>
      <c r="B132" t="s">
        <v>433</v>
      </c>
      <c r="C132" t="s">
        <v>16</v>
      </c>
      <c r="D132" t="s">
        <v>11</v>
      </c>
      <c r="E132" t="s">
        <v>29</v>
      </c>
      <c r="F132" t="s">
        <v>40</v>
      </c>
      <c r="G132">
        <v>3143</v>
      </c>
      <c r="H132" s="1">
        <v>31181.32</v>
      </c>
      <c r="I132" t="s">
        <v>20</v>
      </c>
      <c r="J132" s="2">
        <v>21938</v>
      </c>
      <c r="K132">
        <f t="shared" si="2"/>
        <v>51</v>
      </c>
    </row>
    <row r="133" spans="1:11" x14ac:dyDescent="0.2">
      <c r="A133" s="3" t="s">
        <v>436</v>
      </c>
      <c r="B133" t="s">
        <v>435</v>
      </c>
      <c r="C133" t="s">
        <v>346</v>
      </c>
      <c r="D133" t="s">
        <v>18</v>
      </c>
      <c r="E133" t="s">
        <v>29</v>
      </c>
      <c r="F133" t="s">
        <v>163</v>
      </c>
      <c r="G133">
        <v>3140</v>
      </c>
      <c r="H133" s="1">
        <v>33063.879999999997</v>
      </c>
      <c r="I133" t="s">
        <v>20</v>
      </c>
      <c r="J133" s="2">
        <v>31894</v>
      </c>
      <c r="K133">
        <f t="shared" si="2"/>
        <v>24</v>
      </c>
    </row>
    <row r="134" spans="1:11" x14ac:dyDescent="0.2">
      <c r="A134" s="3" t="s">
        <v>438</v>
      </c>
      <c r="B134" t="s">
        <v>437</v>
      </c>
      <c r="C134" t="s">
        <v>246</v>
      </c>
      <c r="D134" t="s">
        <v>11</v>
      </c>
      <c r="E134" t="s">
        <v>29</v>
      </c>
      <c r="F134" t="s">
        <v>63</v>
      </c>
      <c r="G134">
        <v>3675</v>
      </c>
      <c r="H134" s="1">
        <v>24226.5</v>
      </c>
      <c r="I134" t="s">
        <v>14</v>
      </c>
      <c r="J134" s="2">
        <v>26461</v>
      </c>
      <c r="K134">
        <f t="shared" si="2"/>
        <v>39</v>
      </c>
    </row>
    <row r="135" spans="1:11" x14ac:dyDescent="0.2">
      <c r="A135" s="3" t="s">
        <v>441</v>
      </c>
      <c r="B135" t="s">
        <v>439</v>
      </c>
      <c r="C135" t="s">
        <v>440</v>
      </c>
      <c r="D135" t="s">
        <v>11</v>
      </c>
      <c r="E135" t="s">
        <v>12</v>
      </c>
      <c r="F135" t="s">
        <v>442</v>
      </c>
      <c r="G135">
        <v>3711</v>
      </c>
      <c r="H135" s="1">
        <v>24234.720000000001</v>
      </c>
      <c r="I135" t="s">
        <v>20</v>
      </c>
      <c r="J135" s="2">
        <v>20594</v>
      </c>
      <c r="K135">
        <f t="shared" si="2"/>
        <v>55</v>
      </c>
    </row>
    <row r="136" spans="1:11" x14ac:dyDescent="0.2">
      <c r="A136" s="3" t="s">
        <v>445</v>
      </c>
      <c r="B136" t="s">
        <v>443</v>
      </c>
      <c r="C136" t="s">
        <v>444</v>
      </c>
      <c r="D136" t="s">
        <v>11</v>
      </c>
      <c r="E136" t="s">
        <v>12</v>
      </c>
      <c r="F136" t="s">
        <v>244</v>
      </c>
      <c r="G136">
        <v>3115</v>
      </c>
      <c r="H136" s="1">
        <v>30383.99</v>
      </c>
      <c r="I136" t="s">
        <v>14</v>
      </c>
      <c r="J136" s="2">
        <v>32069</v>
      </c>
      <c r="K136">
        <f t="shared" si="2"/>
        <v>24</v>
      </c>
    </row>
    <row r="137" spans="1:11" x14ac:dyDescent="0.2">
      <c r="A137" s="3" t="s">
        <v>448</v>
      </c>
      <c r="B137" t="s">
        <v>446</v>
      </c>
      <c r="C137" t="s">
        <v>447</v>
      </c>
      <c r="D137" t="s">
        <v>11</v>
      </c>
      <c r="E137" t="s">
        <v>29</v>
      </c>
      <c r="F137" t="s">
        <v>449</v>
      </c>
      <c r="G137">
        <v>3078</v>
      </c>
      <c r="H137" s="1">
        <v>19907.93</v>
      </c>
      <c r="I137" t="s">
        <v>14</v>
      </c>
      <c r="J137" s="2">
        <v>24216</v>
      </c>
      <c r="K137">
        <f t="shared" si="2"/>
        <v>45</v>
      </c>
    </row>
    <row r="138" spans="1:11" x14ac:dyDescent="0.2">
      <c r="A138" s="3" t="s">
        <v>452</v>
      </c>
      <c r="B138" t="s">
        <v>450</v>
      </c>
      <c r="C138" t="s">
        <v>451</v>
      </c>
      <c r="D138" t="s">
        <v>11</v>
      </c>
      <c r="E138" t="s">
        <v>29</v>
      </c>
      <c r="G138">
        <v>3007</v>
      </c>
      <c r="H138" s="1">
        <v>25040.53</v>
      </c>
      <c r="I138" t="s">
        <v>14</v>
      </c>
      <c r="J138" s="2">
        <v>23466</v>
      </c>
      <c r="K138">
        <f t="shared" si="2"/>
        <v>47</v>
      </c>
    </row>
    <row r="139" spans="1:11" x14ac:dyDescent="0.2">
      <c r="A139" s="3" t="s">
        <v>455</v>
      </c>
      <c r="B139" t="s">
        <v>453</v>
      </c>
      <c r="C139" t="s">
        <v>454</v>
      </c>
      <c r="D139" t="s">
        <v>11</v>
      </c>
      <c r="E139" t="s">
        <v>12</v>
      </c>
      <c r="F139" t="s">
        <v>220</v>
      </c>
      <c r="G139">
        <v>3954</v>
      </c>
      <c r="H139" s="1">
        <v>28023.64</v>
      </c>
      <c r="I139" t="s">
        <v>14</v>
      </c>
      <c r="J139" s="2">
        <v>30888</v>
      </c>
      <c r="K139">
        <f t="shared" si="2"/>
        <v>27</v>
      </c>
    </row>
    <row r="140" spans="1:11" x14ac:dyDescent="0.2">
      <c r="A140" s="3" t="s">
        <v>457</v>
      </c>
      <c r="B140" t="s">
        <v>456</v>
      </c>
      <c r="C140" t="s">
        <v>46</v>
      </c>
      <c r="D140" t="s">
        <v>24</v>
      </c>
      <c r="E140" t="s">
        <v>29</v>
      </c>
      <c r="F140" t="s">
        <v>48</v>
      </c>
      <c r="G140">
        <v>3998</v>
      </c>
      <c r="H140" s="1">
        <v>56397.05</v>
      </c>
      <c r="I140" t="s">
        <v>20</v>
      </c>
      <c r="J140" s="2">
        <v>21507</v>
      </c>
      <c r="K140">
        <f t="shared" si="2"/>
        <v>53</v>
      </c>
    </row>
    <row r="141" spans="1:11" x14ac:dyDescent="0.2">
      <c r="A141" s="3" t="s">
        <v>459</v>
      </c>
      <c r="B141" t="s">
        <v>458</v>
      </c>
      <c r="C141" t="s">
        <v>384</v>
      </c>
      <c r="D141" t="s">
        <v>11</v>
      </c>
      <c r="E141" t="s">
        <v>29</v>
      </c>
      <c r="F141" t="s">
        <v>460</v>
      </c>
      <c r="G141">
        <v>3991</v>
      </c>
      <c r="H141" s="1">
        <v>19842.34</v>
      </c>
      <c r="I141" t="s">
        <v>14</v>
      </c>
      <c r="J141" s="2">
        <v>20882</v>
      </c>
      <c r="K141">
        <f t="shared" si="2"/>
        <v>54</v>
      </c>
    </row>
    <row r="142" spans="1:11" x14ac:dyDescent="0.2">
      <c r="A142" s="3" t="s">
        <v>463</v>
      </c>
      <c r="B142" t="s">
        <v>461</v>
      </c>
      <c r="C142" t="s">
        <v>462</v>
      </c>
      <c r="D142" t="s">
        <v>11</v>
      </c>
      <c r="E142" t="s">
        <v>29</v>
      </c>
      <c r="F142" t="s">
        <v>137</v>
      </c>
      <c r="G142">
        <v>3685</v>
      </c>
      <c r="H142" s="1">
        <v>24005.82</v>
      </c>
      <c r="I142" t="s">
        <v>14</v>
      </c>
      <c r="J142" s="2">
        <v>23097</v>
      </c>
      <c r="K142">
        <f t="shared" si="2"/>
        <v>48</v>
      </c>
    </row>
    <row r="143" spans="1:11" x14ac:dyDescent="0.2">
      <c r="A143" s="3" t="s">
        <v>466</v>
      </c>
      <c r="B143" t="s">
        <v>464</v>
      </c>
      <c r="C143" t="s">
        <v>465</v>
      </c>
      <c r="D143" t="s">
        <v>11</v>
      </c>
      <c r="E143" t="s">
        <v>29</v>
      </c>
      <c r="F143" t="s">
        <v>88</v>
      </c>
      <c r="G143">
        <v>3691</v>
      </c>
      <c r="H143" s="1">
        <v>26464.36</v>
      </c>
      <c r="I143" t="s">
        <v>14</v>
      </c>
      <c r="J143" s="2">
        <v>24046</v>
      </c>
      <c r="K143">
        <f t="shared" si="2"/>
        <v>46</v>
      </c>
    </row>
    <row r="144" spans="1:11" x14ac:dyDescent="0.2">
      <c r="A144" s="3" t="s">
        <v>468</v>
      </c>
      <c r="B144" t="s">
        <v>467</v>
      </c>
      <c r="C144" t="s">
        <v>57</v>
      </c>
      <c r="D144" t="s">
        <v>24</v>
      </c>
      <c r="E144" t="s">
        <v>12</v>
      </c>
      <c r="F144" t="s">
        <v>84</v>
      </c>
      <c r="G144">
        <v>3071</v>
      </c>
      <c r="H144" s="1">
        <v>38918.239999999998</v>
      </c>
      <c r="I144" t="s">
        <v>14</v>
      </c>
      <c r="J144" s="2">
        <v>30451</v>
      </c>
      <c r="K144">
        <f t="shared" si="2"/>
        <v>28</v>
      </c>
    </row>
    <row r="145" spans="1:11" x14ac:dyDescent="0.2">
      <c r="A145" s="3" t="s">
        <v>470</v>
      </c>
      <c r="B145" t="s">
        <v>469</v>
      </c>
      <c r="C145" t="s">
        <v>57</v>
      </c>
      <c r="D145" t="s">
        <v>18</v>
      </c>
      <c r="E145" t="s">
        <v>12</v>
      </c>
      <c r="F145" t="s">
        <v>296</v>
      </c>
      <c r="G145">
        <v>3040</v>
      </c>
      <c r="H145" s="1">
        <v>31448.52</v>
      </c>
      <c r="I145" t="s">
        <v>14</v>
      </c>
      <c r="J145" s="2">
        <v>24237</v>
      </c>
      <c r="K145">
        <f t="shared" si="2"/>
        <v>45</v>
      </c>
    </row>
    <row r="146" spans="1:11" x14ac:dyDescent="0.2">
      <c r="A146" s="3" t="s">
        <v>219</v>
      </c>
      <c r="B146" t="s">
        <v>218</v>
      </c>
      <c r="C146" t="s">
        <v>82</v>
      </c>
      <c r="D146" t="s">
        <v>132</v>
      </c>
      <c r="E146" t="s">
        <v>12</v>
      </c>
      <c r="F146" t="s">
        <v>220</v>
      </c>
      <c r="G146">
        <v>3022</v>
      </c>
      <c r="H146" s="1">
        <v>78959.28</v>
      </c>
      <c r="I146" t="s">
        <v>14</v>
      </c>
      <c r="J146" s="2">
        <v>27168</v>
      </c>
      <c r="K146">
        <f t="shared" si="2"/>
        <v>37</v>
      </c>
    </row>
    <row r="147" spans="1:11" x14ac:dyDescent="0.2">
      <c r="A147" s="3" t="s">
        <v>476</v>
      </c>
      <c r="B147" t="s">
        <v>474</v>
      </c>
      <c r="C147" t="s">
        <v>475</v>
      </c>
      <c r="D147" t="s">
        <v>11</v>
      </c>
      <c r="E147" t="s">
        <v>29</v>
      </c>
      <c r="F147" t="s">
        <v>84</v>
      </c>
      <c r="G147">
        <v>3156</v>
      </c>
      <c r="H147" s="1">
        <v>14703.91</v>
      </c>
      <c r="I147" t="s">
        <v>20</v>
      </c>
      <c r="J147" s="2">
        <v>32701</v>
      </c>
      <c r="K147">
        <f t="shared" si="2"/>
        <v>22</v>
      </c>
    </row>
    <row r="148" spans="1:11" x14ac:dyDescent="0.2">
      <c r="A148" s="3" t="s">
        <v>478</v>
      </c>
      <c r="B148" t="s">
        <v>477</v>
      </c>
      <c r="C148" t="s">
        <v>475</v>
      </c>
      <c r="D148" t="s">
        <v>24</v>
      </c>
      <c r="E148" t="s">
        <v>29</v>
      </c>
      <c r="F148" t="s">
        <v>479</v>
      </c>
      <c r="G148">
        <v>3592</v>
      </c>
      <c r="H148" s="1">
        <v>42157.16</v>
      </c>
      <c r="I148" t="s">
        <v>20</v>
      </c>
      <c r="J148" s="2">
        <v>29747</v>
      </c>
      <c r="K148">
        <f t="shared" si="2"/>
        <v>30</v>
      </c>
    </row>
    <row r="149" spans="1:11" x14ac:dyDescent="0.2">
      <c r="A149" s="3" t="s">
        <v>834</v>
      </c>
      <c r="B149" t="s">
        <v>477</v>
      </c>
      <c r="C149" t="s">
        <v>740</v>
      </c>
      <c r="D149" t="s">
        <v>132</v>
      </c>
      <c r="E149" t="s">
        <v>29</v>
      </c>
      <c r="F149" t="s">
        <v>835</v>
      </c>
      <c r="G149">
        <v>3243</v>
      </c>
      <c r="H149" s="1">
        <v>111160.62</v>
      </c>
      <c r="I149" t="s">
        <v>14</v>
      </c>
      <c r="J149" s="2">
        <v>19874</v>
      </c>
      <c r="K149">
        <f t="shared" si="2"/>
        <v>57</v>
      </c>
    </row>
    <row r="150" spans="1:11" x14ac:dyDescent="0.2">
      <c r="A150" s="3" t="s">
        <v>485</v>
      </c>
      <c r="B150" t="s">
        <v>477</v>
      </c>
      <c r="C150" t="s">
        <v>484</v>
      </c>
      <c r="D150" t="s">
        <v>18</v>
      </c>
      <c r="E150" t="s">
        <v>12</v>
      </c>
      <c r="F150" t="s">
        <v>320</v>
      </c>
      <c r="G150">
        <v>3063</v>
      </c>
      <c r="H150" s="1">
        <v>33135.870000000003</v>
      </c>
      <c r="I150" t="s">
        <v>20</v>
      </c>
      <c r="J150" s="2">
        <v>28843</v>
      </c>
      <c r="K150">
        <f t="shared" si="2"/>
        <v>33</v>
      </c>
    </row>
    <row r="151" spans="1:11" x14ac:dyDescent="0.2">
      <c r="A151" s="3" t="s">
        <v>488</v>
      </c>
      <c r="B151" t="s">
        <v>486</v>
      </c>
      <c r="C151" t="s">
        <v>487</v>
      </c>
      <c r="D151" t="s">
        <v>18</v>
      </c>
      <c r="E151" t="s">
        <v>29</v>
      </c>
      <c r="F151" t="s">
        <v>95</v>
      </c>
      <c r="G151">
        <v>3169</v>
      </c>
      <c r="H151" s="1">
        <v>30237.83</v>
      </c>
      <c r="I151" t="s">
        <v>14</v>
      </c>
      <c r="J151" s="2">
        <v>23499</v>
      </c>
      <c r="K151">
        <f t="shared" si="2"/>
        <v>47</v>
      </c>
    </row>
    <row r="152" spans="1:11" x14ac:dyDescent="0.2">
      <c r="A152" s="3" t="s">
        <v>490</v>
      </c>
      <c r="B152" t="s">
        <v>489</v>
      </c>
      <c r="C152" t="s">
        <v>229</v>
      </c>
      <c r="D152" t="s">
        <v>11</v>
      </c>
      <c r="E152" t="s">
        <v>29</v>
      </c>
      <c r="F152" t="s">
        <v>141</v>
      </c>
      <c r="G152">
        <v>3248</v>
      </c>
      <c r="H152" s="1">
        <v>30103.26</v>
      </c>
      <c r="I152" t="s">
        <v>20</v>
      </c>
      <c r="J152" s="2">
        <v>29998</v>
      </c>
      <c r="K152">
        <f t="shared" si="2"/>
        <v>29</v>
      </c>
    </row>
    <row r="153" spans="1:11" x14ac:dyDescent="0.2">
      <c r="A153" s="3" t="s">
        <v>493</v>
      </c>
      <c r="B153" t="s">
        <v>491</v>
      </c>
      <c r="C153" t="s">
        <v>492</v>
      </c>
      <c r="D153" t="s">
        <v>11</v>
      </c>
      <c r="E153" t="s">
        <v>12</v>
      </c>
      <c r="F153" t="s">
        <v>220</v>
      </c>
      <c r="G153">
        <v>3593</v>
      </c>
      <c r="H153" s="1">
        <v>25601.89</v>
      </c>
      <c r="I153" t="s">
        <v>14</v>
      </c>
      <c r="J153" s="2">
        <v>31082</v>
      </c>
      <c r="K153">
        <f t="shared" si="2"/>
        <v>26</v>
      </c>
    </row>
    <row r="154" spans="1:11" x14ac:dyDescent="0.2">
      <c r="A154" s="3" t="s">
        <v>496</v>
      </c>
      <c r="B154" t="s">
        <v>494</v>
      </c>
      <c r="C154" t="s">
        <v>495</v>
      </c>
      <c r="D154" t="s">
        <v>11</v>
      </c>
      <c r="E154" t="s">
        <v>29</v>
      </c>
      <c r="F154" t="s">
        <v>309</v>
      </c>
      <c r="G154">
        <v>3144</v>
      </c>
      <c r="H154" s="1">
        <v>30625.69</v>
      </c>
      <c r="I154" t="s">
        <v>20</v>
      </c>
      <c r="J154" s="2">
        <v>30938</v>
      </c>
      <c r="K154">
        <f t="shared" si="2"/>
        <v>27</v>
      </c>
    </row>
    <row r="155" spans="1:11" x14ac:dyDescent="0.2">
      <c r="A155" s="3" t="s">
        <v>498</v>
      </c>
      <c r="B155" t="s">
        <v>497</v>
      </c>
      <c r="C155" t="s">
        <v>79</v>
      </c>
      <c r="D155" t="s">
        <v>11</v>
      </c>
      <c r="E155" t="s">
        <v>29</v>
      </c>
      <c r="F155" t="s">
        <v>113</v>
      </c>
      <c r="G155">
        <v>3676</v>
      </c>
      <c r="H155" s="1">
        <v>23769.279999999999</v>
      </c>
      <c r="I155" t="s">
        <v>14</v>
      </c>
      <c r="J155" s="2">
        <v>22251</v>
      </c>
      <c r="K155">
        <f t="shared" si="2"/>
        <v>51</v>
      </c>
    </row>
    <row r="156" spans="1:11" x14ac:dyDescent="0.2">
      <c r="A156" s="3" t="s">
        <v>501</v>
      </c>
      <c r="B156" t="s">
        <v>499</v>
      </c>
      <c r="C156" t="s">
        <v>500</v>
      </c>
      <c r="D156" t="s">
        <v>11</v>
      </c>
      <c r="E156" t="s">
        <v>29</v>
      </c>
      <c r="F156" t="s">
        <v>70</v>
      </c>
      <c r="G156">
        <v>3056</v>
      </c>
      <c r="H156" s="1">
        <v>22033.21</v>
      </c>
      <c r="I156" t="s">
        <v>14</v>
      </c>
      <c r="J156" s="2">
        <v>33303</v>
      </c>
      <c r="K156">
        <f t="shared" si="2"/>
        <v>20</v>
      </c>
    </row>
    <row r="157" spans="1:11" x14ac:dyDescent="0.2">
      <c r="A157" s="3" t="s">
        <v>504</v>
      </c>
      <c r="B157" t="s">
        <v>502</v>
      </c>
      <c r="C157" t="s">
        <v>503</v>
      </c>
      <c r="D157" t="s">
        <v>11</v>
      </c>
      <c r="E157" t="s">
        <v>29</v>
      </c>
      <c r="F157" t="s">
        <v>460</v>
      </c>
      <c r="G157">
        <v>3668</v>
      </c>
      <c r="H157" s="1">
        <v>22352.799999999999</v>
      </c>
      <c r="I157" t="s">
        <v>14</v>
      </c>
      <c r="J157" s="2">
        <v>33127</v>
      </c>
      <c r="K157">
        <f t="shared" si="2"/>
        <v>21</v>
      </c>
    </row>
    <row r="158" spans="1:11" x14ac:dyDescent="0.2">
      <c r="A158" s="3" t="s">
        <v>506</v>
      </c>
      <c r="B158" t="s">
        <v>505</v>
      </c>
      <c r="C158" t="s">
        <v>356</v>
      </c>
      <c r="D158" t="s">
        <v>24</v>
      </c>
      <c r="E158" t="s">
        <v>43</v>
      </c>
      <c r="F158" t="s">
        <v>137</v>
      </c>
      <c r="G158">
        <v>3607</v>
      </c>
      <c r="H158" s="1">
        <v>55197.45</v>
      </c>
      <c r="I158" t="s">
        <v>20</v>
      </c>
      <c r="J158" s="2">
        <v>24603</v>
      </c>
      <c r="K158">
        <f t="shared" si="2"/>
        <v>44</v>
      </c>
    </row>
    <row r="159" spans="1:11" x14ac:dyDescent="0.2">
      <c r="A159" s="3" t="s">
        <v>509</v>
      </c>
      <c r="B159" t="s">
        <v>507</v>
      </c>
      <c r="C159" t="s">
        <v>508</v>
      </c>
      <c r="D159" t="s">
        <v>18</v>
      </c>
      <c r="E159" t="s">
        <v>29</v>
      </c>
      <c r="F159" t="s">
        <v>55</v>
      </c>
      <c r="G159">
        <v>3130</v>
      </c>
      <c r="H159" s="1">
        <v>31065.27</v>
      </c>
      <c r="I159" t="s">
        <v>14</v>
      </c>
      <c r="J159" s="2">
        <v>24784</v>
      </c>
      <c r="K159">
        <f t="shared" si="2"/>
        <v>44</v>
      </c>
    </row>
    <row r="160" spans="1:11" x14ac:dyDescent="0.2">
      <c r="A160" s="3" t="s">
        <v>512</v>
      </c>
      <c r="B160" t="s">
        <v>510</v>
      </c>
      <c r="C160" t="s">
        <v>511</v>
      </c>
      <c r="D160" t="s">
        <v>11</v>
      </c>
      <c r="E160" t="s">
        <v>12</v>
      </c>
      <c r="F160" t="s">
        <v>513</v>
      </c>
      <c r="G160">
        <v>3551</v>
      </c>
      <c r="H160" s="1">
        <v>25195.54</v>
      </c>
      <c r="I160" t="s">
        <v>14</v>
      </c>
      <c r="J160" s="2">
        <v>32356</v>
      </c>
      <c r="K160">
        <f t="shared" si="2"/>
        <v>23</v>
      </c>
    </row>
    <row r="161" spans="1:11" x14ac:dyDescent="0.2">
      <c r="A161" s="3" t="s">
        <v>515</v>
      </c>
      <c r="B161" t="s">
        <v>510</v>
      </c>
      <c r="C161" t="s">
        <v>514</v>
      </c>
      <c r="D161" t="s">
        <v>24</v>
      </c>
      <c r="E161" t="s">
        <v>29</v>
      </c>
      <c r="F161" t="s">
        <v>88</v>
      </c>
      <c r="G161">
        <v>3142</v>
      </c>
      <c r="H161" s="1">
        <v>57976.97</v>
      </c>
      <c r="I161" t="s">
        <v>20</v>
      </c>
      <c r="J161" s="2">
        <v>19446</v>
      </c>
      <c r="K161">
        <f t="shared" si="2"/>
        <v>58</v>
      </c>
    </row>
    <row r="162" spans="1:11" x14ac:dyDescent="0.2">
      <c r="A162" s="3" t="s">
        <v>518</v>
      </c>
      <c r="B162" t="s">
        <v>516</v>
      </c>
      <c r="C162" t="s">
        <v>517</v>
      </c>
      <c r="D162" t="s">
        <v>11</v>
      </c>
      <c r="E162" t="s">
        <v>12</v>
      </c>
      <c r="F162" t="s">
        <v>519</v>
      </c>
      <c r="G162">
        <v>3718</v>
      </c>
      <c r="H162" s="1">
        <v>24307.919999999998</v>
      </c>
      <c r="I162" t="s">
        <v>14</v>
      </c>
      <c r="J162" s="2">
        <v>24723</v>
      </c>
      <c r="K162">
        <f t="shared" si="2"/>
        <v>44</v>
      </c>
    </row>
    <row r="163" spans="1:11" x14ac:dyDescent="0.2">
      <c r="A163" s="3" t="s">
        <v>521</v>
      </c>
      <c r="B163" t="s">
        <v>520</v>
      </c>
      <c r="C163" t="s">
        <v>174</v>
      </c>
      <c r="D163" t="s">
        <v>11</v>
      </c>
      <c r="E163" t="s">
        <v>29</v>
      </c>
      <c r="F163" t="s">
        <v>522</v>
      </c>
      <c r="G163">
        <v>3153</v>
      </c>
      <c r="H163" s="1">
        <v>27355.61</v>
      </c>
      <c r="I163" t="s">
        <v>14</v>
      </c>
      <c r="J163" s="2">
        <v>26428</v>
      </c>
      <c r="K163">
        <f t="shared" si="2"/>
        <v>39</v>
      </c>
    </row>
    <row r="164" spans="1:11" x14ac:dyDescent="0.2">
      <c r="A164" s="3" t="s">
        <v>694</v>
      </c>
      <c r="B164" t="s">
        <v>692</v>
      </c>
      <c r="C164" t="s">
        <v>693</v>
      </c>
      <c r="D164" t="s">
        <v>132</v>
      </c>
      <c r="E164" t="s">
        <v>29</v>
      </c>
      <c r="F164" t="s">
        <v>163</v>
      </c>
      <c r="G164">
        <v>3247</v>
      </c>
      <c r="H164" s="1">
        <v>98714.12</v>
      </c>
      <c r="I164" t="s">
        <v>14</v>
      </c>
      <c r="J164" s="2">
        <v>21393</v>
      </c>
      <c r="K164">
        <f t="shared" si="2"/>
        <v>53</v>
      </c>
    </row>
    <row r="165" spans="1:11" x14ac:dyDescent="0.2">
      <c r="A165" s="3" t="s">
        <v>526</v>
      </c>
      <c r="B165" t="s">
        <v>525</v>
      </c>
      <c r="C165" t="s">
        <v>108</v>
      </c>
      <c r="D165" t="s">
        <v>11</v>
      </c>
      <c r="E165" t="s">
        <v>29</v>
      </c>
      <c r="F165" t="s">
        <v>284</v>
      </c>
      <c r="G165">
        <v>3695</v>
      </c>
      <c r="H165" s="1">
        <v>26426.66</v>
      </c>
      <c r="I165" t="s">
        <v>14</v>
      </c>
      <c r="J165" s="2">
        <v>30596</v>
      </c>
      <c r="K165">
        <f t="shared" si="2"/>
        <v>28</v>
      </c>
    </row>
    <row r="166" spans="1:11" x14ac:dyDescent="0.2">
      <c r="A166" s="3" t="s">
        <v>528</v>
      </c>
      <c r="B166" t="s">
        <v>527</v>
      </c>
      <c r="C166" t="s">
        <v>216</v>
      </c>
      <c r="D166" t="s">
        <v>11</v>
      </c>
      <c r="E166" t="s">
        <v>12</v>
      </c>
      <c r="F166" t="s">
        <v>529</v>
      </c>
      <c r="G166">
        <v>3333</v>
      </c>
      <c r="H166" s="1">
        <v>23635.279999999999</v>
      </c>
      <c r="I166" t="s">
        <v>14</v>
      </c>
      <c r="J166" s="2">
        <v>21056</v>
      </c>
      <c r="K166">
        <f t="shared" si="2"/>
        <v>54</v>
      </c>
    </row>
    <row r="167" spans="1:11" x14ac:dyDescent="0.2">
      <c r="A167" s="3" t="s">
        <v>531</v>
      </c>
      <c r="B167" t="s">
        <v>530</v>
      </c>
      <c r="C167" t="s">
        <v>158</v>
      </c>
      <c r="D167" t="s">
        <v>11</v>
      </c>
      <c r="E167" t="s">
        <v>29</v>
      </c>
      <c r="F167" t="s">
        <v>407</v>
      </c>
      <c r="G167">
        <v>3590</v>
      </c>
      <c r="H167" s="1">
        <v>23762.76</v>
      </c>
      <c r="I167" t="s">
        <v>14</v>
      </c>
      <c r="J167" s="2">
        <v>23142</v>
      </c>
      <c r="K167">
        <f t="shared" si="2"/>
        <v>48</v>
      </c>
    </row>
    <row r="168" spans="1:11" x14ac:dyDescent="0.2">
      <c r="A168" s="3" t="s">
        <v>533</v>
      </c>
      <c r="B168" t="s">
        <v>532</v>
      </c>
      <c r="C168" t="s">
        <v>108</v>
      </c>
      <c r="D168" t="s">
        <v>11</v>
      </c>
      <c r="E168" t="s">
        <v>29</v>
      </c>
      <c r="F168" t="s">
        <v>25</v>
      </c>
      <c r="G168">
        <v>3703</v>
      </c>
      <c r="H168" s="1">
        <v>25023.37</v>
      </c>
      <c r="I168" t="s">
        <v>14</v>
      </c>
      <c r="J168" s="2">
        <v>30074</v>
      </c>
      <c r="K168">
        <f t="shared" si="2"/>
        <v>29</v>
      </c>
    </row>
    <row r="169" spans="1:11" x14ac:dyDescent="0.2">
      <c r="A169" s="3" t="s">
        <v>650</v>
      </c>
      <c r="B169" t="s">
        <v>649</v>
      </c>
      <c r="C169" t="s">
        <v>216</v>
      </c>
      <c r="D169" t="s">
        <v>132</v>
      </c>
      <c r="E169" t="s">
        <v>12</v>
      </c>
      <c r="F169" t="s">
        <v>651</v>
      </c>
      <c r="G169">
        <v>3104</v>
      </c>
      <c r="H169" s="1">
        <v>78050.97</v>
      </c>
      <c r="I169" t="s">
        <v>14</v>
      </c>
      <c r="J169" s="2">
        <v>21610</v>
      </c>
      <c r="K169">
        <f t="shared" si="2"/>
        <v>52</v>
      </c>
    </row>
    <row r="170" spans="1:11" x14ac:dyDescent="0.2">
      <c r="A170" s="3" t="s">
        <v>536</v>
      </c>
      <c r="B170" t="s">
        <v>534</v>
      </c>
      <c r="C170" t="s">
        <v>535</v>
      </c>
      <c r="D170" t="s">
        <v>132</v>
      </c>
      <c r="E170" t="s">
        <v>29</v>
      </c>
      <c r="F170" t="s">
        <v>95</v>
      </c>
      <c r="G170">
        <v>3204</v>
      </c>
      <c r="H170" s="1">
        <v>82860.53</v>
      </c>
      <c r="I170" t="s">
        <v>14</v>
      </c>
      <c r="J170" s="2">
        <v>23104</v>
      </c>
      <c r="K170">
        <f t="shared" si="2"/>
        <v>48</v>
      </c>
    </row>
    <row r="171" spans="1:11" x14ac:dyDescent="0.2">
      <c r="A171" s="3" t="s">
        <v>542</v>
      </c>
      <c r="B171" t="s">
        <v>540</v>
      </c>
      <c r="C171" t="s">
        <v>541</v>
      </c>
      <c r="D171" t="s">
        <v>11</v>
      </c>
      <c r="E171" t="s">
        <v>29</v>
      </c>
      <c r="F171" t="s">
        <v>48</v>
      </c>
      <c r="G171">
        <v>3105</v>
      </c>
      <c r="H171" s="1">
        <v>26726.93</v>
      </c>
      <c r="I171" t="s">
        <v>14</v>
      </c>
      <c r="J171" s="2">
        <v>21991</v>
      </c>
      <c r="K171">
        <f t="shared" si="2"/>
        <v>51</v>
      </c>
    </row>
    <row r="172" spans="1:11" x14ac:dyDescent="0.2">
      <c r="A172" s="3" t="s">
        <v>544</v>
      </c>
      <c r="B172" t="s">
        <v>543</v>
      </c>
      <c r="C172" t="s">
        <v>32</v>
      </c>
      <c r="D172" t="s">
        <v>11</v>
      </c>
      <c r="E172" t="s">
        <v>12</v>
      </c>
      <c r="F172" t="s">
        <v>255</v>
      </c>
      <c r="G172">
        <v>3124</v>
      </c>
      <c r="H172" s="1">
        <v>27824.44</v>
      </c>
      <c r="I172" t="s">
        <v>20</v>
      </c>
      <c r="J172" s="2">
        <v>25998</v>
      </c>
      <c r="K172">
        <f t="shared" si="2"/>
        <v>40</v>
      </c>
    </row>
    <row r="173" spans="1:11" x14ac:dyDescent="0.2">
      <c r="A173" s="3" t="s">
        <v>547</v>
      </c>
      <c r="B173" t="s">
        <v>545</v>
      </c>
      <c r="C173" t="s">
        <v>546</v>
      </c>
      <c r="D173" t="s">
        <v>11</v>
      </c>
      <c r="E173" t="s">
        <v>29</v>
      </c>
      <c r="F173" t="s">
        <v>30</v>
      </c>
      <c r="G173">
        <v>3722</v>
      </c>
      <c r="H173" s="1">
        <v>31727.83</v>
      </c>
      <c r="I173" t="s">
        <v>14</v>
      </c>
      <c r="J173" s="2">
        <v>25932</v>
      </c>
      <c r="K173">
        <f t="shared" si="2"/>
        <v>41</v>
      </c>
    </row>
    <row r="174" spans="1:11" x14ac:dyDescent="0.2">
      <c r="A174" s="3" t="s">
        <v>549</v>
      </c>
      <c r="B174" t="s">
        <v>548</v>
      </c>
      <c r="C174" t="s">
        <v>242</v>
      </c>
      <c r="D174" t="s">
        <v>11</v>
      </c>
      <c r="E174" t="s">
        <v>12</v>
      </c>
      <c r="F174" t="s">
        <v>40</v>
      </c>
      <c r="G174">
        <v>3055</v>
      </c>
      <c r="H174" s="1">
        <v>22167.06</v>
      </c>
      <c r="I174" t="s">
        <v>14</v>
      </c>
      <c r="J174" s="2">
        <v>31501</v>
      </c>
      <c r="K174">
        <f t="shared" si="2"/>
        <v>25</v>
      </c>
    </row>
    <row r="175" spans="1:11" x14ac:dyDescent="0.2">
      <c r="A175" s="3" t="s">
        <v>552</v>
      </c>
      <c r="B175" t="s">
        <v>550</v>
      </c>
      <c r="C175" t="s">
        <v>551</v>
      </c>
      <c r="D175" t="s">
        <v>11</v>
      </c>
      <c r="E175" t="s">
        <v>29</v>
      </c>
      <c r="F175" t="s">
        <v>113</v>
      </c>
      <c r="G175">
        <v>3164</v>
      </c>
      <c r="H175" s="1">
        <v>26468.06</v>
      </c>
      <c r="I175" t="s">
        <v>14</v>
      </c>
      <c r="J175" s="2">
        <v>31430</v>
      </c>
      <c r="K175">
        <f t="shared" si="2"/>
        <v>25</v>
      </c>
    </row>
    <row r="176" spans="1:11" x14ac:dyDescent="0.2">
      <c r="A176" s="3" t="s">
        <v>554</v>
      </c>
      <c r="B176" t="s">
        <v>553</v>
      </c>
      <c r="C176" t="s">
        <v>22</v>
      </c>
      <c r="D176" t="s">
        <v>24</v>
      </c>
      <c r="E176" t="s">
        <v>12</v>
      </c>
      <c r="F176" t="s">
        <v>44</v>
      </c>
      <c r="G176">
        <v>3136</v>
      </c>
      <c r="H176" s="1">
        <v>51535.17</v>
      </c>
      <c r="I176" t="s">
        <v>20</v>
      </c>
      <c r="J176" s="2">
        <v>31087</v>
      </c>
      <c r="K176">
        <f t="shared" si="2"/>
        <v>26</v>
      </c>
    </row>
    <row r="177" spans="1:11" x14ac:dyDescent="0.2">
      <c r="A177" s="3" t="s">
        <v>556</v>
      </c>
      <c r="B177" t="s">
        <v>555</v>
      </c>
      <c r="C177" t="s">
        <v>112</v>
      </c>
      <c r="D177" t="s">
        <v>11</v>
      </c>
      <c r="E177" t="s">
        <v>29</v>
      </c>
      <c r="F177" t="s">
        <v>25</v>
      </c>
      <c r="G177">
        <v>3010</v>
      </c>
      <c r="H177" s="1">
        <v>23750.27</v>
      </c>
      <c r="I177" t="s">
        <v>14</v>
      </c>
      <c r="J177" s="2">
        <v>21246</v>
      </c>
      <c r="K177">
        <f t="shared" si="2"/>
        <v>53</v>
      </c>
    </row>
    <row r="178" spans="1:11" x14ac:dyDescent="0.2">
      <c r="A178" s="3" t="s">
        <v>558</v>
      </c>
      <c r="B178" t="s">
        <v>557</v>
      </c>
      <c r="C178" t="s">
        <v>393</v>
      </c>
      <c r="D178" t="s">
        <v>24</v>
      </c>
      <c r="E178" t="s">
        <v>12</v>
      </c>
      <c r="F178" t="s">
        <v>13</v>
      </c>
      <c r="G178">
        <v>3626</v>
      </c>
      <c r="H178" s="1">
        <v>54175.92</v>
      </c>
      <c r="I178" t="s">
        <v>20</v>
      </c>
      <c r="J178" s="2">
        <v>23971</v>
      </c>
      <c r="K178">
        <f t="shared" si="2"/>
        <v>46</v>
      </c>
    </row>
    <row r="179" spans="1:11" x14ac:dyDescent="0.2">
      <c r="A179" s="3" t="s">
        <v>561</v>
      </c>
      <c r="B179" t="s">
        <v>559</v>
      </c>
      <c r="C179" t="s">
        <v>560</v>
      </c>
      <c r="D179" t="s">
        <v>11</v>
      </c>
      <c r="E179" t="s">
        <v>12</v>
      </c>
      <c r="F179" t="s">
        <v>38</v>
      </c>
      <c r="G179">
        <v>3148</v>
      </c>
      <c r="H179" s="1">
        <v>32822.65</v>
      </c>
      <c r="I179" t="s">
        <v>14</v>
      </c>
      <c r="J179" s="2">
        <v>23602</v>
      </c>
      <c r="K179">
        <f t="shared" si="2"/>
        <v>47</v>
      </c>
    </row>
    <row r="180" spans="1:11" x14ac:dyDescent="0.2">
      <c r="A180" s="3" t="s">
        <v>563</v>
      </c>
      <c r="B180" t="s">
        <v>562</v>
      </c>
      <c r="C180" t="s">
        <v>495</v>
      </c>
      <c r="D180" t="s">
        <v>11</v>
      </c>
      <c r="E180" t="s">
        <v>29</v>
      </c>
      <c r="F180" t="s">
        <v>564</v>
      </c>
      <c r="G180">
        <v>3037</v>
      </c>
      <c r="H180" s="1">
        <v>17103.919999999998</v>
      </c>
      <c r="I180" t="s">
        <v>20</v>
      </c>
      <c r="J180" s="2">
        <v>32781</v>
      </c>
      <c r="K180">
        <f t="shared" si="2"/>
        <v>22</v>
      </c>
    </row>
    <row r="181" spans="1:11" x14ac:dyDescent="0.2">
      <c r="A181" s="3" t="s">
        <v>567</v>
      </c>
      <c r="B181" t="s">
        <v>565</v>
      </c>
      <c r="C181" t="s">
        <v>566</v>
      </c>
      <c r="D181" t="s">
        <v>24</v>
      </c>
      <c r="E181" t="s">
        <v>29</v>
      </c>
      <c r="F181" t="s">
        <v>137</v>
      </c>
      <c r="G181">
        <v>3844</v>
      </c>
      <c r="H181" s="1">
        <v>49387.95</v>
      </c>
      <c r="I181" t="s">
        <v>20</v>
      </c>
      <c r="J181" s="2">
        <v>25905</v>
      </c>
      <c r="K181">
        <f t="shared" si="2"/>
        <v>41</v>
      </c>
    </row>
    <row r="182" spans="1:11" x14ac:dyDescent="0.2">
      <c r="A182" s="3" t="s">
        <v>813</v>
      </c>
      <c r="B182" t="s">
        <v>812</v>
      </c>
      <c r="C182" t="s">
        <v>418</v>
      </c>
      <c r="D182" t="s">
        <v>132</v>
      </c>
      <c r="E182" t="s">
        <v>29</v>
      </c>
      <c r="F182" t="s">
        <v>814</v>
      </c>
      <c r="G182">
        <v>3667</v>
      </c>
      <c r="H182" s="1">
        <v>128082.69</v>
      </c>
      <c r="I182" t="s">
        <v>20</v>
      </c>
      <c r="J182" s="2">
        <v>20335</v>
      </c>
      <c r="K182">
        <f t="shared" si="2"/>
        <v>56</v>
      </c>
    </row>
    <row r="183" spans="1:11" x14ac:dyDescent="0.2">
      <c r="A183" s="3" t="s">
        <v>752</v>
      </c>
      <c r="B183" t="s">
        <v>750</v>
      </c>
      <c r="C183" t="s">
        <v>751</v>
      </c>
      <c r="D183" t="s">
        <v>132</v>
      </c>
      <c r="E183" t="s">
        <v>12</v>
      </c>
      <c r="F183" t="s">
        <v>220</v>
      </c>
      <c r="G183">
        <v>3135</v>
      </c>
      <c r="H183" s="1">
        <v>98292.26</v>
      </c>
      <c r="I183" t="s">
        <v>14</v>
      </c>
      <c r="J183" s="2">
        <v>20958</v>
      </c>
      <c r="K183">
        <f t="shared" si="2"/>
        <v>54</v>
      </c>
    </row>
    <row r="184" spans="1:11" x14ac:dyDescent="0.2">
      <c r="A184" s="3" t="s">
        <v>576</v>
      </c>
      <c r="B184" t="s">
        <v>574</v>
      </c>
      <c r="C184" t="s">
        <v>575</v>
      </c>
      <c r="D184" t="s">
        <v>11</v>
      </c>
      <c r="E184" t="s">
        <v>29</v>
      </c>
      <c r="F184" t="s">
        <v>113</v>
      </c>
      <c r="G184">
        <v>3123</v>
      </c>
      <c r="H184" s="1">
        <v>29403.18</v>
      </c>
      <c r="I184" t="s">
        <v>20</v>
      </c>
      <c r="J184" s="2">
        <v>30695</v>
      </c>
      <c r="K184">
        <f t="shared" si="2"/>
        <v>27</v>
      </c>
    </row>
    <row r="185" spans="1:11" x14ac:dyDescent="0.2">
      <c r="A185" s="3" t="s">
        <v>578</v>
      </c>
      <c r="B185" t="s">
        <v>577</v>
      </c>
      <c r="C185" t="s">
        <v>174</v>
      </c>
      <c r="D185" t="s">
        <v>11</v>
      </c>
      <c r="E185" t="s">
        <v>29</v>
      </c>
      <c r="F185" t="s">
        <v>460</v>
      </c>
      <c r="G185">
        <v>3206</v>
      </c>
      <c r="H185" s="1">
        <v>23528.16</v>
      </c>
      <c r="I185" t="s">
        <v>14</v>
      </c>
      <c r="J185" s="2">
        <v>24930</v>
      </c>
      <c r="K185">
        <f t="shared" si="2"/>
        <v>43</v>
      </c>
    </row>
    <row r="186" spans="1:11" x14ac:dyDescent="0.2">
      <c r="A186" s="3" t="s">
        <v>581</v>
      </c>
      <c r="B186" t="s">
        <v>579</v>
      </c>
      <c r="C186" t="s">
        <v>580</v>
      </c>
      <c r="D186" t="s">
        <v>11</v>
      </c>
      <c r="E186" t="s">
        <v>29</v>
      </c>
      <c r="F186" t="s">
        <v>208</v>
      </c>
      <c r="G186">
        <v>3986</v>
      </c>
      <c r="H186" s="1">
        <v>25705.75</v>
      </c>
      <c r="I186" t="s">
        <v>14</v>
      </c>
      <c r="J186" s="2">
        <v>23562</v>
      </c>
      <c r="K186">
        <f t="shared" si="2"/>
        <v>47</v>
      </c>
    </row>
    <row r="187" spans="1:11" x14ac:dyDescent="0.2">
      <c r="A187" s="3" t="s">
        <v>583</v>
      </c>
      <c r="B187" t="s">
        <v>579</v>
      </c>
      <c r="C187" t="s">
        <v>582</v>
      </c>
      <c r="D187" t="s">
        <v>24</v>
      </c>
      <c r="E187" t="s">
        <v>29</v>
      </c>
      <c r="F187" t="s">
        <v>19</v>
      </c>
      <c r="G187">
        <v>3131</v>
      </c>
      <c r="H187" s="1">
        <v>52732.19</v>
      </c>
      <c r="I187" t="s">
        <v>20</v>
      </c>
      <c r="J187" s="2">
        <v>26054</v>
      </c>
      <c r="K187">
        <f t="shared" si="2"/>
        <v>40</v>
      </c>
    </row>
    <row r="188" spans="1:11" x14ac:dyDescent="0.2">
      <c r="A188" s="3" t="s">
        <v>586</v>
      </c>
      <c r="B188" t="s">
        <v>584</v>
      </c>
      <c r="C188" t="s">
        <v>585</v>
      </c>
      <c r="D188" t="s">
        <v>18</v>
      </c>
      <c r="E188" t="s">
        <v>29</v>
      </c>
      <c r="F188" t="s">
        <v>220</v>
      </c>
      <c r="G188">
        <v>3559</v>
      </c>
      <c r="H188" s="1">
        <v>29650.29</v>
      </c>
      <c r="I188" t="s">
        <v>14</v>
      </c>
      <c r="J188" s="2">
        <v>20748</v>
      </c>
      <c r="K188">
        <f t="shared" si="2"/>
        <v>55</v>
      </c>
    </row>
    <row r="189" spans="1:11" x14ac:dyDescent="0.2">
      <c r="A189" s="3" t="s">
        <v>589</v>
      </c>
      <c r="B189" t="s">
        <v>587</v>
      </c>
      <c r="C189" t="s">
        <v>588</v>
      </c>
      <c r="D189" t="s">
        <v>11</v>
      </c>
      <c r="E189" t="s">
        <v>12</v>
      </c>
      <c r="F189" t="s">
        <v>240</v>
      </c>
      <c r="G189">
        <v>3625</v>
      </c>
      <c r="H189" s="1">
        <v>22728.22</v>
      </c>
      <c r="I189" t="s">
        <v>14</v>
      </c>
      <c r="J189" s="2">
        <v>24676</v>
      </c>
      <c r="K189">
        <f t="shared" si="2"/>
        <v>44</v>
      </c>
    </row>
    <row r="190" spans="1:11" x14ac:dyDescent="0.2">
      <c r="A190" s="3" t="s">
        <v>592</v>
      </c>
      <c r="B190" t="s">
        <v>590</v>
      </c>
      <c r="C190" t="s">
        <v>591</v>
      </c>
      <c r="D190" t="s">
        <v>18</v>
      </c>
      <c r="E190" t="s">
        <v>29</v>
      </c>
      <c r="F190" t="s">
        <v>261</v>
      </c>
      <c r="G190">
        <v>3120</v>
      </c>
      <c r="H190" s="1">
        <v>36167.870000000003</v>
      </c>
      <c r="I190" t="s">
        <v>20</v>
      </c>
      <c r="J190" s="2">
        <v>21393</v>
      </c>
      <c r="K190">
        <f t="shared" si="2"/>
        <v>53</v>
      </c>
    </row>
    <row r="191" spans="1:11" x14ac:dyDescent="0.2">
      <c r="A191" s="3" t="s">
        <v>594</v>
      </c>
      <c r="B191" t="s">
        <v>593</v>
      </c>
      <c r="C191" t="s">
        <v>374</v>
      </c>
      <c r="D191" t="s">
        <v>18</v>
      </c>
      <c r="E191" t="s">
        <v>29</v>
      </c>
      <c r="F191" t="s">
        <v>197</v>
      </c>
      <c r="G191">
        <v>3086</v>
      </c>
      <c r="H191" s="1">
        <v>38619.839999999997</v>
      </c>
      <c r="I191" t="s">
        <v>20</v>
      </c>
      <c r="J191" s="2">
        <v>24682</v>
      </c>
      <c r="K191">
        <f t="shared" si="2"/>
        <v>44</v>
      </c>
    </row>
    <row r="192" spans="1:11" x14ac:dyDescent="0.2">
      <c r="A192" s="3" t="s">
        <v>596</v>
      </c>
      <c r="B192" t="s">
        <v>595</v>
      </c>
      <c r="C192" t="s">
        <v>155</v>
      </c>
      <c r="D192" t="s">
        <v>11</v>
      </c>
      <c r="E192" t="s">
        <v>29</v>
      </c>
      <c r="F192" t="s">
        <v>13</v>
      </c>
      <c r="G192">
        <v>3591</v>
      </c>
      <c r="H192" s="1">
        <v>27039.32</v>
      </c>
      <c r="I192" t="s">
        <v>20</v>
      </c>
      <c r="J192" s="2">
        <v>29864</v>
      </c>
      <c r="K192">
        <f t="shared" si="2"/>
        <v>30</v>
      </c>
    </row>
    <row r="193" spans="1:11" x14ac:dyDescent="0.2">
      <c r="A193" s="3" t="s">
        <v>599</v>
      </c>
      <c r="B193" t="s">
        <v>597</v>
      </c>
      <c r="C193" t="s">
        <v>598</v>
      </c>
      <c r="D193" t="s">
        <v>11</v>
      </c>
      <c r="E193" t="s">
        <v>29</v>
      </c>
      <c r="F193" t="s">
        <v>84</v>
      </c>
      <c r="G193">
        <v>3596</v>
      </c>
      <c r="H193" s="1">
        <v>19554.36</v>
      </c>
      <c r="I193" t="s">
        <v>14</v>
      </c>
      <c r="J193" s="2">
        <v>28881</v>
      </c>
      <c r="K193">
        <f t="shared" si="2"/>
        <v>32</v>
      </c>
    </row>
    <row r="194" spans="1:11" x14ac:dyDescent="0.2">
      <c r="A194" s="3" t="s">
        <v>602</v>
      </c>
      <c r="B194" t="s">
        <v>600</v>
      </c>
      <c r="C194" t="s">
        <v>601</v>
      </c>
      <c r="D194" t="s">
        <v>11</v>
      </c>
      <c r="E194" t="s">
        <v>29</v>
      </c>
      <c r="F194" t="s">
        <v>63</v>
      </c>
      <c r="G194">
        <v>3913</v>
      </c>
      <c r="H194" s="1">
        <v>25810.51</v>
      </c>
      <c r="I194" t="s">
        <v>14</v>
      </c>
      <c r="J194" s="2">
        <v>23289</v>
      </c>
      <c r="K194">
        <f t="shared" si="2"/>
        <v>48</v>
      </c>
    </row>
    <row r="195" spans="1:11" x14ac:dyDescent="0.2">
      <c r="A195" s="3" t="s">
        <v>604</v>
      </c>
      <c r="B195" t="s">
        <v>600</v>
      </c>
      <c r="C195" t="s">
        <v>603</v>
      </c>
      <c r="D195" t="s">
        <v>11</v>
      </c>
      <c r="E195" t="s">
        <v>29</v>
      </c>
      <c r="F195" t="s">
        <v>605</v>
      </c>
      <c r="G195">
        <v>3943</v>
      </c>
      <c r="H195" s="1">
        <v>26471.34</v>
      </c>
      <c r="I195" t="s">
        <v>14</v>
      </c>
      <c r="J195" s="2">
        <v>18426</v>
      </c>
      <c r="K195">
        <f t="shared" ref="K195:K258" si="3">DATEDIF(J195,"31/12/2011","y")</f>
        <v>61</v>
      </c>
    </row>
    <row r="196" spans="1:11" x14ac:dyDescent="0.2">
      <c r="A196" s="3" t="s">
        <v>607</v>
      </c>
      <c r="B196" t="s">
        <v>600</v>
      </c>
      <c r="C196" t="s">
        <v>606</v>
      </c>
      <c r="D196" t="s">
        <v>11</v>
      </c>
      <c r="E196" t="s">
        <v>29</v>
      </c>
      <c r="F196" t="s">
        <v>309</v>
      </c>
      <c r="G196">
        <v>3638</v>
      </c>
      <c r="H196" s="1">
        <v>21819.56</v>
      </c>
      <c r="I196" t="s">
        <v>20</v>
      </c>
      <c r="J196" s="2">
        <v>33473</v>
      </c>
      <c r="K196">
        <f t="shared" si="3"/>
        <v>20</v>
      </c>
    </row>
    <row r="197" spans="1:11" x14ac:dyDescent="0.2">
      <c r="A197" s="3" t="s">
        <v>610</v>
      </c>
      <c r="B197" t="s">
        <v>608</v>
      </c>
      <c r="C197" t="s">
        <v>609</v>
      </c>
      <c r="D197" t="s">
        <v>24</v>
      </c>
      <c r="E197" t="s">
        <v>43</v>
      </c>
      <c r="F197" t="s">
        <v>564</v>
      </c>
      <c r="G197">
        <v>3611</v>
      </c>
      <c r="H197" s="1">
        <v>45331.65</v>
      </c>
      <c r="I197" t="s">
        <v>14</v>
      </c>
      <c r="J197" s="2">
        <v>29202</v>
      </c>
      <c r="K197">
        <f t="shared" si="3"/>
        <v>32</v>
      </c>
    </row>
    <row r="198" spans="1:11" x14ac:dyDescent="0.2">
      <c r="A198" s="3" t="s">
        <v>613</v>
      </c>
      <c r="B198" t="s">
        <v>611</v>
      </c>
      <c r="C198" t="s">
        <v>612</v>
      </c>
      <c r="D198" t="s">
        <v>11</v>
      </c>
      <c r="E198" t="s">
        <v>29</v>
      </c>
      <c r="F198" t="s">
        <v>117</v>
      </c>
      <c r="G198">
        <v>3117</v>
      </c>
      <c r="H198" s="1">
        <v>26977.06</v>
      </c>
      <c r="I198" t="s">
        <v>14</v>
      </c>
      <c r="J198" s="2">
        <v>20381</v>
      </c>
      <c r="K198">
        <f t="shared" si="3"/>
        <v>56</v>
      </c>
    </row>
    <row r="199" spans="1:11" x14ac:dyDescent="0.2">
      <c r="A199" s="3" t="s">
        <v>615</v>
      </c>
      <c r="B199" t="s">
        <v>614</v>
      </c>
      <c r="C199" t="s">
        <v>603</v>
      </c>
      <c r="D199" t="s">
        <v>11</v>
      </c>
      <c r="E199" t="s">
        <v>29</v>
      </c>
      <c r="F199" t="s">
        <v>234</v>
      </c>
      <c r="G199">
        <v>3057</v>
      </c>
      <c r="H199" s="1">
        <v>30098.2</v>
      </c>
      <c r="I199" t="s">
        <v>14</v>
      </c>
      <c r="J199" s="2">
        <v>22608</v>
      </c>
      <c r="K199">
        <f t="shared" si="3"/>
        <v>50</v>
      </c>
    </row>
    <row r="200" spans="1:11" x14ac:dyDescent="0.2">
      <c r="A200" s="3" t="s">
        <v>618</v>
      </c>
      <c r="B200" t="s">
        <v>616</v>
      </c>
      <c r="C200" t="s">
        <v>617</v>
      </c>
      <c r="D200" t="s">
        <v>11</v>
      </c>
      <c r="E200" t="s">
        <v>29</v>
      </c>
      <c r="F200" t="s">
        <v>619</v>
      </c>
      <c r="G200">
        <v>3154</v>
      </c>
      <c r="H200" s="1">
        <v>26436.880000000001</v>
      </c>
      <c r="I200" t="s">
        <v>20</v>
      </c>
      <c r="J200" s="2">
        <v>24113</v>
      </c>
      <c r="K200">
        <f t="shared" si="3"/>
        <v>45</v>
      </c>
    </row>
    <row r="201" spans="1:11" x14ac:dyDescent="0.2">
      <c r="A201" s="3" t="s">
        <v>737</v>
      </c>
      <c r="B201" t="s">
        <v>735</v>
      </c>
      <c r="C201" t="s">
        <v>736</v>
      </c>
      <c r="D201" t="s">
        <v>132</v>
      </c>
      <c r="E201" t="s">
        <v>29</v>
      </c>
      <c r="F201" t="s">
        <v>208</v>
      </c>
      <c r="G201">
        <v>3110</v>
      </c>
      <c r="H201" s="1">
        <v>108277.95</v>
      </c>
      <c r="I201" t="s">
        <v>20</v>
      </c>
      <c r="J201" s="2">
        <v>21298</v>
      </c>
      <c r="K201">
        <f t="shared" si="3"/>
        <v>53</v>
      </c>
    </row>
    <row r="202" spans="1:11" x14ac:dyDescent="0.2">
      <c r="A202" s="3" t="s">
        <v>624</v>
      </c>
      <c r="B202" t="s">
        <v>623</v>
      </c>
      <c r="C202" t="s">
        <v>22</v>
      </c>
      <c r="D202" t="s">
        <v>24</v>
      </c>
      <c r="E202" t="s">
        <v>12</v>
      </c>
      <c r="F202" t="s">
        <v>483</v>
      </c>
      <c r="G202">
        <v>3588</v>
      </c>
      <c r="H202" s="1">
        <v>52617.75</v>
      </c>
      <c r="I202" t="s">
        <v>20</v>
      </c>
      <c r="J202" s="2">
        <v>27901</v>
      </c>
      <c r="K202">
        <f t="shared" si="3"/>
        <v>35</v>
      </c>
    </row>
    <row r="203" spans="1:11" x14ac:dyDescent="0.2">
      <c r="A203" s="3" t="s">
        <v>627</v>
      </c>
      <c r="B203" t="s">
        <v>625</v>
      </c>
      <c r="C203" t="s">
        <v>626</v>
      </c>
      <c r="D203" t="s">
        <v>11</v>
      </c>
      <c r="E203" t="s">
        <v>12</v>
      </c>
      <c r="F203" t="s">
        <v>628</v>
      </c>
      <c r="G203">
        <v>3618</v>
      </c>
      <c r="H203" s="1">
        <v>31571.119999999999</v>
      </c>
      <c r="I203" t="s">
        <v>20</v>
      </c>
      <c r="J203" s="2">
        <v>25222</v>
      </c>
      <c r="K203">
        <f t="shared" si="3"/>
        <v>42</v>
      </c>
    </row>
    <row r="204" spans="1:11" x14ac:dyDescent="0.2">
      <c r="A204" s="3" t="s">
        <v>631</v>
      </c>
      <c r="B204" t="s">
        <v>629</v>
      </c>
      <c r="C204" t="s">
        <v>630</v>
      </c>
      <c r="D204" t="s">
        <v>11</v>
      </c>
      <c r="E204" t="s">
        <v>29</v>
      </c>
      <c r="F204" t="s">
        <v>340</v>
      </c>
      <c r="G204">
        <v>3150</v>
      </c>
      <c r="H204" s="1">
        <v>31689.14</v>
      </c>
      <c r="I204" t="s">
        <v>20</v>
      </c>
      <c r="J204" s="2">
        <v>25524</v>
      </c>
      <c r="K204">
        <f t="shared" si="3"/>
        <v>42</v>
      </c>
    </row>
    <row r="205" spans="1:11" x14ac:dyDescent="0.2">
      <c r="A205" s="3" t="s">
        <v>634</v>
      </c>
      <c r="B205" t="s">
        <v>632</v>
      </c>
      <c r="C205" t="s">
        <v>633</v>
      </c>
      <c r="D205" t="s">
        <v>18</v>
      </c>
      <c r="E205" t="s">
        <v>29</v>
      </c>
      <c r="F205" t="s">
        <v>199</v>
      </c>
      <c r="G205">
        <v>3626</v>
      </c>
      <c r="H205" s="1">
        <v>35457.879999999997</v>
      </c>
      <c r="I205" t="s">
        <v>14</v>
      </c>
      <c r="J205" s="2">
        <v>24223</v>
      </c>
      <c r="K205">
        <f t="shared" si="3"/>
        <v>45</v>
      </c>
    </row>
    <row r="206" spans="1:11" x14ac:dyDescent="0.2">
      <c r="A206" s="3" t="s">
        <v>637</v>
      </c>
      <c r="B206" t="s">
        <v>635</v>
      </c>
      <c r="C206" t="s">
        <v>636</v>
      </c>
      <c r="D206" t="s">
        <v>11</v>
      </c>
      <c r="E206" t="s">
        <v>29</v>
      </c>
      <c r="F206" t="s">
        <v>638</v>
      </c>
      <c r="G206">
        <v>3584</v>
      </c>
      <c r="H206" s="1">
        <v>33397.01</v>
      </c>
      <c r="I206" t="s">
        <v>20</v>
      </c>
      <c r="J206" s="2">
        <v>23573</v>
      </c>
      <c r="K206">
        <f t="shared" si="3"/>
        <v>47</v>
      </c>
    </row>
    <row r="207" spans="1:11" x14ac:dyDescent="0.2">
      <c r="A207" s="3" t="s">
        <v>641</v>
      </c>
      <c r="B207" t="s">
        <v>639</v>
      </c>
      <c r="C207" t="s">
        <v>927</v>
      </c>
      <c r="D207" t="s">
        <v>18</v>
      </c>
      <c r="E207" t="s">
        <v>29</v>
      </c>
      <c r="F207" t="s">
        <v>258</v>
      </c>
      <c r="G207">
        <v>3644</v>
      </c>
      <c r="H207" s="1">
        <v>28293.8</v>
      </c>
      <c r="I207" t="s">
        <v>14</v>
      </c>
      <c r="J207" s="2">
        <v>18604</v>
      </c>
      <c r="K207">
        <f>DATEDIF(J207,"31/12/2011","y")</f>
        <v>61</v>
      </c>
    </row>
    <row r="208" spans="1:11" x14ac:dyDescent="0.2">
      <c r="A208" s="3" t="s">
        <v>643</v>
      </c>
      <c r="B208" t="s">
        <v>642</v>
      </c>
      <c r="C208" t="s">
        <v>500</v>
      </c>
      <c r="D208" t="s">
        <v>11</v>
      </c>
      <c r="E208" t="s">
        <v>29</v>
      </c>
      <c r="F208" t="s">
        <v>113</v>
      </c>
      <c r="G208">
        <v>3032</v>
      </c>
      <c r="H208" s="1">
        <v>20899.439999999999</v>
      </c>
      <c r="I208" t="s">
        <v>14</v>
      </c>
      <c r="J208" s="2">
        <v>32610</v>
      </c>
      <c r="K208">
        <f t="shared" si="3"/>
        <v>22</v>
      </c>
    </row>
    <row r="209" spans="1:11" x14ac:dyDescent="0.2">
      <c r="A209" s="3" t="s">
        <v>646</v>
      </c>
      <c r="B209" t="s">
        <v>644</v>
      </c>
      <c r="C209" t="s">
        <v>645</v>
      </c>
      <c r="D209" t="s">
        <v>11</v>
      </c>
      <c r="E209" t="s">
        <v>12</v>
      </c>
      <c r="F209" t="s">
        <v>199</v>
      </c>
      <c r="G209">
        <v>3723</v>
      </c>
      <c r="H209" s="1">
        <v>23270.99</v>
      </c>
      <c r="I209" t="s">
        <v>14</v>
      </c>
      <c r="J209" s="2">
        <v>25050</v>
      </c>
      <c r="K209">
        <f t="shared" si="3"/>
        <v>43</v>
      </c>
    </row>
    <row r="210" spans="1:11" x14ac:dyDescent="0.2">
      <c r="A210" s="3" t="s">
        <v>648</v>
      </c>
      <c r="B210" t="s">
        <v>647</v>
      </c>
      <c r="C210" t="s">
        <v>184</v>
      </c>
      <c r="D210" t="s">
        <v>11</v>
      </c>
      <c r="E210" t="s">
        <v>12</v>
      </c>
      <c r="F210" t="s">
        <v>240</v>
      </c>
      <c r="G210">
        <v>3067</v>
      </c>
      <c r="H210" s="1">
        <v>24030.84</v>
      </c>
      <c r="I210" t="s">
        <v>14</v>
      </c>
      <c r="J210" s="2">
        <v>24203</v>
      </c>
      <c r="K210">
        <f t="shared" si="3"/>
        <v>45</v>
      </c>
    </row>
    <row r="211" spans="1:11" x14ac:dyDescent="0.2">
      <c r="A211" s="3" t="s">
        <v>930</v>
      </c>
      <c r="B211" t="s">
        <v>931</v>
      </c>
      <c r="C211" t="s">
        <v>932</v>
      </c>
      <c r="D211" t="s">
        <v>132</v>
      </c>
      <c r="E211" t="s">
        <v>29</v>
      </c>
      <c r="F211" t="s">
        <v>59</v>
      </c>
      <c r="G211">
        <v>3764</v>
      </c>
      <c r="H211" s="1">
        <v>84079.039999999994</v>
      </c>
      <c r="I211" t="s">
        <v>20</v>
      </c>
      <c r="J211" s="2">
        <v>24573</v>
      </c>
      <c r="K211">
        <f t="shared" si="3"/>
        <v>44</v>
      </c>
    </row>
    <row r="212" spans="1:11" x14ac:dyDescent="0.2">
      <c r="A212" s="3" t="s">
        <v>653</v>
      </c>
      <c r="B212" t="s">
        <v>652</v>
      </c>
      <c r="C212" t="s">
        <v>184</v>
      </c>
      <c r="D212" t="s">
        <v>11</v>
      </c>
      <c r="E212" t="s">
        <v>29</v>
      </c>
      <c r="F212" t="s">
        <v>240</v>
      </c>
      <c r="G212">
        <v>3637</v>
      </c>
      <c r="H212" s="1">
        <v>23901.25</v>
      </c>
      <c r="I212" t="s">
        <v>14</v>
      </c>
      <c r="J212" s="2">
        <v>24394</v>
      </c>
      <c r="K212">
        <f t="shared" si="3"/>
        <v>45</v>
      </c>
    </row>
    <row r="213" spans="1:11" x14ac:dyDescent="0.2">
      <c r="A213" s="3" t="s">
        <v>656</v>
      </c>
      <c r="B213" t="s">
        <v>654</v>
      </c>
      <c r="C213" t="s">
        <v>655</v>
      </c>
      <c r="D213" t="s">
        <v>11</v>
      </c>
      <c r="E213" t="s">
        <v>29</v>
      </c>
      <c r="F213" t="s">
        <v>30</v>
      </c>
      <c r="G213">
        <v>3881</v>
      </c>
      <c r="H213" s="1">
        <v>24493.599999999999</v>
      </c>
      <c r="I213" t="s">
        <v>20</v>
      </c>
      <c r="J213" s="2">
        <v>30687</v>
      </c>
      <c r="K213">
        <f t="shared" si="3"/>
        <v>27</v>
      </c>
    </row>
    <row r="214" spans="1:11" x14ac:dyDescent="0.2">
      <c r="A214" s="3" t="s">
        <v>659</v>
      </c>
      <c r="B214" t="s">
        <v>657</v>
      </c>
      <c r="C214" t="s">
        <v>658</v>
      </c>
      <c r="D214" t="s">
        <v>24</v>
      </c>
      <c r="E214" t="s">
        <v>12</v>
      </c>
      <c r="F214" t="s">
        <v>220</v>
      </c>
      <c r="G214">
        <v>3670</v>
      </c>
      <c r="H214" s="1">
        <v>54565.59</v>
      </c>
      <c r="I214" t="s">
        <v>20</v>
      </c>
      <c r="J214" s="2">
        <v>28202</v>
      </c>
      <c r="K214">
        <f t="shared" si="3"/>
        <v>34</v>
      </c>
    </row>
    <row r="215" spans="1:11" x14ac:dyDescent="0.2">
      <c r="A215" s="3" t="s">
        <v>661</v>
      </c>
      <c r="B215" t="s">
        <v>660</v>
      </c>
      <c r="C215" t="s">
        <v>315</v>
      </c>
      <c r="D215" t="s">
        <v>11</v>
      </c>
      <c r="E215" t="s">
        <v>29</v>
      </c>
      <c r="F215" t="s">
        <v>137</v>
      </c>
      <c r="G215">
        <v>3073</v>
      </c>
      <c r="H215" s="1">
        <v>19708.91</v>
      </c>
      <c r="I215" t="s">
        <v>14</v>
      </c>
      <c r="J215" s="2">
        <v>26332</v>
      </c>
      <c r="K215">
        <f t="shared" si="3"/>
        <v>39</v>
      </c>
    </row>
    <row r="216" spans="1:11" x14ac:dyDescent="0.2">
      <c r="A216" s="3" t="s">
        <v>663</v>
      </c>
      <c r="B216" t="s">
        <v>662</v>
      </c>
      <c r="C216" t="s">
        <v>346</v>
      </c>
      <c r="D216" t="s">
        <v>11</v>
      </c>
      <c r="E216" t="s">
        <v>29</v>
      </c>
      <c r="F216" t="s">
        <v>664</v>
      </c>
      <c r="G216">
        <v>3630</v>
      </c>
      <c r="H216" s="1">
        <v>27376.97</v>
      </c>
      <c r="I216" t="s">
        <v>20</v>
      </c>
      <c r="J216" s="2">
        <v>24384</v>
      </c>
      <c r="K216">
        <f t="shared" si="3"/>
        <v>45</v>
      </c>
    </row>
    <row r="217" spans="1:11" x14ac:dyDescent="0.2">
      <c r="A217" s="3" t="s">
        <v>666</v>
      </c>
      <c r="B217" t="s">
        <v>665</v>
      </c>
      <c r="C217" t="s">
        <v>90</v>
      </c>
      <c r="D217" t="s">
        <v>11</v>
      </c>
      <c r="E217" t="s">
        <v>29</v>
      </c>
      <c r="F217" t="s">
        <v>208</v>
      </c>
      <c r="G217">
        <v>3413</v>
      </c>
      <c r="H217" s="1">
        <v>25030.02</v>
      </c>
      <c r="I217" t="s">
        <v>14</v>
      </c>
      <c r="J217" s="2">
        <v>26083</v>
      </c>
      <c r="K217">
        <f t="shared" si="3"/>
        <v>40</v>
      </c>
    </row>
    <row r="218" spans="1:11" x14ac:dyDescent="0.2">
      <c r="A218" s="3" t="s">
        <v>668</v>
      </c>
      <c r="B218" t="s">
        <v>667</v>
      </c>
      <c r="C218" t="s">
        <v>102</v>
      </c>
      <c r="D218" t="s">
        <v>24</v>
      </c>
      <c r="E218" t="s">
        <v>12</v>
      </c>
      <c r="F218" t="s">
        <v>208</v>
      </c>
      <c r="G218">
        <v>3420</v>
      </c>
      <c r="H218" s="1">
        <v>58559.1</v>
      </c>
      <c r="I218" t="s">
        <v>20</v>
      </c>
      <c r="J218" s="2">
        <v>23874</v>
      </c>
      <c r="K218">
        <f t="shared" si="3"/>
        <v>46</v>
      </c>
    </row>
    <row r="219" spans="1:11" x14ac:dyDescent="0.2">
      <c r="A219" s="3" t="s">
        <v>671</v>
      </c>
      <c r="B219" t="s">
        <v>669</v>
      </c>
      <c r="C219" t="s">
        <v>670</v>
      </c>
      <c r="D219" t="s">
        <v>11</v>
      </c>
      <c r="E219" t="s">
        <v>29</v>
      </c>
      <c r="F219" t="s">
        <v>619</v>
      </c>
      <c r="G219">
        <v>3128</v>
      </c>
      <c r="H219" s="1">
        <v>29363.11</v>
      </c>
      <c r="I219" t="s">
        <v>20</v>
      </c>
      <c r="J219" s="2">
        <v>30000</v>
      </c>
      <c r="K219">
        <f t="shared" si="3"/>
        <v>29</v>
      </c>
    </row>
    <row r="220" spans="1:11" x14ac:dyDescent="0.2">
      <c r="A220" s="3" t="s">
        <v>673</v>
      </c>
      <c r="B220" t="s">
        <v>672</v>
      </c>
      <c r="C220" t="s">
        <v>508</v>
      </c>
      <c r="D220" t="s">
        <v>11</v>
      </c>
      <c r="E220" t="s">
        <v>29</v>
      </c>
      <c r="F220" t="s">
        <v>84</v>
      </c>
      <c r="G220">
        <v>3552</v>
      </c>
      <c r="H220" s="1">
        <v>22298.9</v>
      </c>
      <c r="I220" t="s">
        <v>14</v>
      </c>
      <c r="J220" s="2">
        <v>31760</v>
      </c>
      <c r="K220">
        <f t="shared" si="3"/>
        <v>25</v>
      </c>
    </row>
    <row r="221" spans="1:11" x14ac:dyDescent="0.2">
      <c r="A221" s="3" t="s">
        <v>675</v>
      </c>
      <c r="B221" t="s">
        <v>674</v>
      </c>
      <c r="C221" t="s">
        <v>374</v>
      </c>
      <c r="D221" t="s">
        <v>24</v>
      </c>
      <c r="E221" t="s">
        <v>29</v>
      </c>
      <c r="F221" t="s">
        <v>95</v>
      </c>
      <c r="G221">
        <v>3733</v>
      </c>
      <c r="H221" s="1">
        <v>57651.05</v>
      </c>
      <c r="I221" t="s">
        <v>20</v>
      </c>
      <c r="J221" s="2">
        <v>23070</v>
      </c>
      <c r="K221">
        <f t="shared" si="3"/>
        <v>48</v>
      </c>
    </row>
    <row r="222" spans="1:11" x14ac:dyDescent="0.2">
      <c r="A222" s="3" t="s">
        <v>677</v>
      </c>
      <c r="B222" t="s">
        <v>676</v>
      </c>
      <c r="C222" t="s">
        <v>76</v>
      </c>
      <c r="D222" t="s">
        <v>11</v>
      </c>
      <c r="E222" t="s">
        <v>12</v>
      </c>
      <c r="F222" t="s">
        <v>258</v>
      </c>
      <c r="G222">
        <v>3765</v>
      </c>
      <c r="H222" s="1">
        <v>21596.3</v>
      </c>
      <c r="I222" t="s">
        <v>20</v>
      </c>
      <c r="J222" s="2">
        <v>26019</v>
      </c>
      <c r="K222">
        <f t="shared" si="3"/>
        <v>40</v>
      </c>
    </row>
    <row r="223" spans="1:11" x14ac:dyDescent="0.2">
      <c r="A223" s="3" t="s">
        <v>680</v>
      </c>
      <c r="B223" t="s">
        <v>678</v>
      </c>
      <c r="C223" t="s">
        <v>679</v>
      </c>
      <c r="D223" t="s">
        <v>11</v>
      </c>
      <c r="E223" t="s">
        <v>29</v>
      </c>
      <c r="F223" t="s">
        <v>344</v>
      </c>
      <c r="G223">
        <v>3139</v>
      </c>
      <c r="H223" s="1">
        <v>24980.74</v>
      </c>
      <c r="I223" t="s">
        <v>14</v>
      </c>
      <c r="J223" s="2">
        <v>22183</v>
      </c>
      <c r="K223">
        <f t="shared" si="3"/>
        <v>51</v>
      </c>
    </row>
    <row r="224" spans="1:11" x14ac:dyDescent="0.2">
      <c r="A224" s="3" t="s">
        <v>683</v>
      </c>
      <c r="B224" t="s">
        <v>681</v>
      </c>
      <c r="C224" t="s">
        <v>682</v>
      </c>
      <c r="D224" t="s">
        <v>11</v>
      </c>
      <c r="E224" t="s">
        <v>29</v>
      </c>
      <c r="F224" t="s">
        <v>208</v>
      </c>
      <c r="G224">
        <v>3015</v>
      </c>
      <c r="H224" s="1">
        <v>26761.5</v>
      </c>
      <c r="I224" t="s">
        <v>14</v>
      </c>
      <c r="J224" s="2">
        <v>25209</v>
      </c>
      <c r="K224">
        <f t="shared" si="3"/>
        <v>42</v>
      </c>
    </row>
    <row r="225" spans="1:11" x14ac:dyDescent="0.2">
      <c r="A225" s="3" t="s">
        <v>686</v>
      </c>
      <c r="B225" t="s">
        <v>684</v>
      </c>
      <c r="C225" t="s">
        <v>685</v>
      </c>
      <c r="D225" t="s">
        <v>11</v>
      </c>
      <c r="E225" t="s">
        <v>29</v>
      </c>
      <c r="F225" t="s">
        <v>113</v>
      </c>
      <c r="G225">
        <v>3103</v>
      </c>
      <c r="H225" s="1">
        <v>23981.17</v>
      </c>
      <c r="I225" t="s">
        <v>14</v>
      </c>
      <c r="J225" s="2">
        <v>23304</v>
      </c>
      <c r="K225">
        <f t="shared" si="3"/>
        <v>48</v>
      </c>
    </row>
    <row r="226" spans="1:11" x14ac:dyDescent="0.2">
      <c r="A226" s="3" t="s">
        <v>688</v>
      </c>
      <c r="B226" t="s">
        <v>687</v>
      </c>
      <c r="C226" t="s">
        <v>184</v>
      </c>
      <c r="D226" t="s">
        <v>11</v>
      </c>
      <c r="E226" t="s">
        <v>12</v>
      </c>
      <c r="F226" t="s">
        <v>34</v>
      </c>
      <c r="G226">
        <v>3083</v>
      </c>
      <c r="H226" s="1">
        <v>26096.71</v>
      </c>
      <c r="I226" t="s">
        <v>14</v>
      </c>
      <c r="J226" s="2">
        <v>30205</v>
      </c>
      <c r="K226">
        <f t="shared" si="3"/>
        <v>29</v>
      </c>
    </row>
    <row r="227" spans="1:11" x14ac:dyDescent="0.2">
      <c r="A227" s="3" t="s">
        <v>691</v>
      </c>
      <c r="B227" t="s">
        <v>689</v>
      </c>
      <c r="C227" t="s">
        <v>690</v>
      </c>
      <c r="D227" t="s">
        <v>11</v>
      </c>
      <c r="E227" t="s">
        <v>12</v>
      </c>
      <c r="F227" t="s">
        <v>197</v>
      </c>
      <c r="G227">
        <v>3917</v>
      </c>
      <c r="H227" s="1">
        <v>24961.51</v>
      </c>
      <c r="I227" t="s">
        <v>14</v>
      </c>
      <c r="J227" s="2">
        <v>23406</v>
      </c>
      <c r="K227">
        <f t="shared" si="3"/>
        <v>47</v>
      </c>
    </row>
    <row r="228" spans="1:11" x14ac:dyDescent="0.2">
      <c r="A228" s="3" t="s">
        <v>322</v>
      </c>
      <c r="B228" t="s">
        <v>321</v>
      </c>
      <c r="C228" t="s">
        <v>229</v>
      </c>
      <c r="D228" t="s">
        <v>132</v>
      </c>
      <c r="E228" t="s">
        <v>29</v>
      </c>
      <c r="F228" t="s">
        <v>323</v>
      </c>
      <c r="G228">
        <v>3198</v>
      </c>
      <c r="H228" s="1">
        <v>73528.160000000003</v>
      </c>
      <c r="I228" t="s">
        <v>20</v>
      </c>
      <c r="J228" s="2">
        <v>25560</v>
      </c>
      <c r="K228">
        <f t="shared" si="3"/>
        <v>42</v>
      </c>
    </row>
    <row r="229" spans="1:11" x14ac:dyDescent="0.2">
      <c r="A229" s="3" t="s">
        <v>696</v>
      </c>
      <c r="B229" t="s">
        <v>695</v>
      </c>
      <c r="C229" t="s">
        <v>356</v>
      </c>
      <c r="D229" t="s">
        <v>18</v>
      </c>
      <c r="E229" t="s">
        <v>43</v>
      </c>
      <c r="F229" t="s">
        <v>92</v>
      </c>
      <c r="G229">
        <v>3092</v>
      </c>
      <c r="H229" s="1">
        <v>38692.29</v>
      </c>
      <c r="I229" t="s">
        <v>20</v>
      </c>
      <c r="J229" s="2">
        <v>23011</v>
      </c>
      <c r="K229">
        <f t="shared" si="3"/>
        <v>49</v>
      </c>
    </row>
    <row r="230" spans="1:11" x14ac:dyDescent="0.2">
      <c r="A230" s="3" t="s">
        <v>699</v>
      </c>
      <c r="B230" t="s">
        <v>697</v>
      </c>
      <c r="C230" t="s">
        <v>698</v>
      </c>
      <c r="D230" t="s">
        <v>11</v>
      </c>
      <c r="E230" t="s">
        <v>29</v>
      </c>
      <c r="F230" t="s">
        <v>70</v>
      </c>
      <c r="G230">
        <v>3004</v>
      </c>
      <c r="H230" s="1">
        <v>24732.639999999999</v>
      </c>
      <c r="I230" t="s">
        <v>20</v>
      </c>
      <c r="J230" s="2">
        <v>23330</v>
      </c>
      <c r="K230">
        <f t="shared" si="3"/>
        <v>48</v>
      </c>
    </row>
    <row r="231" spans="1:11" x14ac:dyDescent="0.2">
      <c r="A231" s="3" t="s">
        <v>701</v>
      </c>
      <c r="B231" t="s">
        <v>700</v>
      </c>
      <c r="C231" t="s">
        <v>685</v>
      </c>
      <c r="D231" t="s">
        <v>18</v>
      </c>
      <c r="E231" t="s">
        <v>12</v>
      </c>
      <c r="F231" t="s">
        <v>460</v>
      </c>
      <c r="G231">
        <v>3182</v>
      </c>
      <c r="H231" s="1">
        <v>33030.75</v>
      </c>
      <c r="I231" t="s">
        <v>14</v>
      </c>
      <c r="J231" s="2">
        <v>23658</v>
      </c>
      <c r="K231">
        <f t="shared" si="3"/>
        <v>47</v>
      </c>
    </row>
    <row r="232" spans="1:11" x14ac:dyDescent="0.2">
      <c r="A232" s="3" t="s">
        <v>703</v>
      </c>
      <c r="B232" t="s">
        <v>702</v>
      </c>
      <c r="C232" t="s">
        <v>68</v>
      </c>
      <c r="D232" t="s">
        <v>11</v>
      </c>
      <c r="E232" t="s">
        <v>12</v>
      </c>
      <c r="F232" t="s">
        <v>141</v>
      </c>
      <c r="G232">
        <v>3208</v>
      </c>
      <c r="H232" s="1">
        <v>25744.86</v>
      </c>
      <c r="I232" t="s">
        <v>14</v>
      </c>
      <c r="J232" s="2">
        <v>25054</v>
      </c>
      <c r="K232">
        <f t="shared" si="3"/>
        <v>43</v>
      </c>
    </row>
    <row r="233" spans="1:11" x14ac:dyDescent="0.2">
      <c r="A233" s="3" t="s">
        <v>706</v>
      </c>
      <c r="B233" t="s">
        <v>704</v>
      </c>
      <c r="C233" t="s">
        <v>705</v>
      </c>
      <c r="D233" t="s">
        <v>11</v>
      </c>
      <c r="E233" t="s">
        <v>29</v>
      </c>
      <c r="F233" t="s">
        <v>95</v>
      </c>
      <c r="G233">
        <v>3125</v>
      </c>
      <c r="H233" s="1">
        <v>26130.46</v>
      </c>
      <c r="I233" t="s">
        <v>14</v>
      </c>
      <c r="J233" s="2">
        <v>24209</v>
      </c>
      <c r="K233">
        <f t="shared" si="3"/>
        <v>45</v>
      </c>
    </row>
    <row r="234" spans="1:11" x14ac:dyDescent="0.2">
      <c r="A234" s="3" t="s">
        <v>709</v>
      </c>
      <c r="B234" t="s">
        <v>707</v>
      </c>
      <c r="C234" t="s">
        <v>708</v>
      </c>
      <c r="D234" t="s">
        <v>24</v>
      </c>
      <c r="E234" t="s">
        <v>12</v>
      </c>
      <c r="F234" t="s">
        <v>44</v>
      </c>
      <c r="G234">
        <v>3174</v>
      </c>
      <c r="H234" s="1">
        <v>49383.63</v>
      </c>
      <c r="I234" t="s">
        <v>20</v>
      </c>
      <c r="J234" s="2">
        <v>30620</v>
      </c>
      <c r="K234">
        <f t="shared" si="3"/>
        <v>28</v>
      </c>
    </row>
    <row r="235" spans="1:11" x14ac:dyDescent="0.2">
      <c r="A235" s="3" t="s">
        <v>712</v>
      </c>
      <c r="B235" t="s">
        <v>710</v>
      </c>
      <c r="C235" t="s">
        <v>711</v>
      </c>
      <c r="D235" t="s">
        <v>18</v>
      </c>
      <c r="E235" t="s">
        <v>12</v>
      </c>
      <c r="F235" t="s">
        <v>137</v>
      </c>
      <c r="G235">
        <v>3079</v>
      </c>
      <c r="H235" s="1">
        <v>33803.730000000003</v>
      </c>
      <c r="I235" t="s">
        <v>14</v>
      </c>
      <c r="J235" s="2">
        <v>21587</v>
      </c>
      <c r="K235">
        <f t="shared" si="3"/>
        <v>52</v>
      </c>
    </row>
    <row r="236" spans="1:11" x14ac:dyDescent="0.2">
      <c r="A236" s="3" t="s">
        <v>715</v>
      </c>
      <c r="B236" t="s">
        <v>713</v>
      </c>
      <c r="C236" t="s">
        <v>714</v>
      </c>
      <c r="D236" t="s">
        <v>11</v>
      </c>
      <c r="E236" t="s">
        <v>29</v>
      </c>
      <c r="F236" t="s">
        <v>137</v>
      </c>
      <c r="G236">
        <v>3017</v>
      </c>
      <c r="H236" s="1">
        <v>22958.15</v>
      </c>
      <c r="I236" t="s">
        <v>14</v>
      </c>
      <c r="J236" s="2">
        <v>31156</v>
      </c>
      <c r="K236">
        <f t="shared" si="3"/>
        <v>26</v>
      </c>
    </row>
    <row r="237" spans="1:11" x14ac:dyDescent="0.2">
      <c r="A237" s="3" t="s">
        <v>716</v>
      </c>
      <c r="B237" t="s">
        <v>713</v>
      </c>
      <c r="C237" t="s">
        <v>41</v>
      </c>
      <c r="D237" t="s">
        <v>11</v>
      </c>
      <c r="E237" t="s">
        <v>43</v>
      </c>
      <c r="F237" t="s">
        <v>199</v>
      </c>
      <c r="G237">
        <v>3531</v>
      </c>
      <c r="H237" s="1">
        <v>30063.96</v>
      </c>
      <c r="I237" t="s">
        <v>14</v>
      </c>
      <c r="J237" s="2">
        <v>26110</v>
      </c>
      <c r="K237">
        <f t="shared" si="3"/>
        <v>40</v>
      </c>
    </row>
    <row r="238" spans="1:11" x14ac:dyDescent="0.2">
      <c r="A238" s="3" t="s">
        <v>719</v>
      </c>
      <c r="B238" t="s">
        <v>717</v>
      </c>
      <c r="C238" t="s">
        <v>718</v>
      </c>
      <c r="D238" t="s">
        <v>18</v>
      </c>
      <c r="E238" t="s">
        <v>12</v>
      </c>
      <c r="F238" t="s">
        <v>351</v>
      </c>
      <c r="G238">
        <v>3916</v>
      </c>
      <c r="H238" s="1">
        <v>34826.58</v>
      </c>
      <c r="I238" t="s">
        <v>20</v>
      </c>
      <c r="J238" s="2">
        <v>22736</v>
      </c>
      <c r="K238">
        <f t="shared" si="3"/>
        <v>49</v>
      </c>
    </row>
    <row r="239" spans="1:11" x14ac:dyDescent="0.2">
      <c r="A239" s="3" t="s">
        <v>721</v>
      </c>
      <c r="B239" t="s">
        <v>720</v>
      </c>
      <c r="C239" t="s">
        <v>606</v>
      </c>
      <c r="D239" t="s">
        <v>24</v>
      </c>
      <c r="E239" t="s">
        <v>29</v>
      </c>
      <c r="F239" t="s">
        <v>25</v>
      </c>
      <c r="G239">
        <v>3166</v>
      </c>
      <c r="H239" s="1">
        <v>56669.120000000003</v>
      </c>
      <c r="I239" t="s">
        <v>20</v>
      </c>
      <c r="J239" s="2">
        <v>30691</v>
      </c>
      <c r="K239">
        <f t="shared" si="3"/>
        <v>27</v>
      </c>
    </row>
    <row r="240" spans="1:11" x14ac:dyDescent="0.2">
      <c r="A240" s="3" t="s">
        <v>724</v>
      </c>
      <c r="B240" t="s">
        <v>722</v>
      </c>
      <c r="C240" t="s">
        <v>723</v>
      </c>
      <c r="D240" t="s">
        <v>11</v>
      </c>
      <c r="E240" t="s">
        <v>29</v>
      </c>
      <c r="F240" t="s">
        <v>113</v>
      </c>
      <c r="G240">
        <v>3663</v>
      </c>
      <c r="H240" s="1">
        <v>20851.28</v>
      </c>
      <c r="I240" t="s">
        <v>14</v>
      </c>
      <c r="J240" s="2">
        <v>26277</v>
      </c>
      <c r="K240">
        <f t="shared" si="3"/>
        <v>40</v>
      </c>
    </row>
    <row r="241" spans="1:11" x14ac:dyDescent="0.2">
      <c r="A241" s="3" t="s">
        <v>726</v>
      </c>
      <c r="B241" t="s">
        <v>725</v>
      </c>
      <c r="C241" t="s">
        <v>143</v>
      </c>
      <c r="D241" t="s">
        <v>11</v>
      </c>
      <c r="E241" t="s">
        <v>12</v>
      </c>
      <c r="F241" t="s">
        <v>44</v>
      </c>
      <c r="G241">
        <v>3077</v>
      </c>
      <c r="H241" s="1">
        <v>20312.34</v>
      </c>
      <c r="I241" t="s">
        <v>14</v>
      </c>
      <c r="J241" s="2">
        <v>31580</v>
      </c>
      <c r="K241">
        <f t="shared" si="3"/>
        <v>25</v>
      </c>
    </row>
    <row r="242" spans="1:11" x14ac:dyDescent="0.2">
      <c r="A242" s="3" t="s">
        <v>728</v>
      </c>
      <c r="B242" t="s">
        <v>727</v>
      </c>
      <c r="C242" t="s">
        <v>57</v>
      </c>
      <c r="D242" t="s">
        <v>11</v>
      </c>
      <c r="E242" t="s">
        <v>29</v>
      </c>
      <c r="F242" t="s">
        <v>313</v>
      </c>
      <c r="G242">
        <v>3121</v>
      </c>
      <c r="H242" s="1">
        <v>22703</v>
      </c>
      <c r="I242" t="s">
        <v>14</v>
      </c>
      <c r="J242" s="2">
        <v>25003</v>
      </c>
      <c r="K242">
        <f t="shared" si="3"/>
        <v>43</v>
      </c>
    </row>
    <row r="243" spans="1:11" x14ac:dyDescent="0.2">
      <c r="A243" s="3" t="s">
        <v>730</v>
      </c>
      <c r="B243" t="s">
        <v>729</v>
      </c>
      <c r="C243" t="s">
        <v>658</v>
      </c>
      <c r="D243" t="s">
        <v>24</v>
      </c>
      <c r="E243" t="s">
        <v>12</v>
      </c>
      <c r="F243" t="s">
        <v>460</v>
      </c>
      <c r="G243">
        <v>3165</v>
      </c>
      <c r="H243" s="1">
        <v>58204.91</v>
      </c>
      <c r="I243" t="s">
        <v>20</v>
      </c>
      <c r="J243" s="2">
        <v>26164</v>
      </c>
      <c r="K243">
        <f t="shared" si="3"/>
        <v>40</v>
      </c>
    </row>
    <row r="244" spans="1:11" x14ac:dyDescent="0.2">
      <c r="A244" s="3" t="s">
        <v>732</v>
      </c>
      <c r="B244" t="s">
        <v>731</v>
      </c>
      <c r="C244" t="s">
        <v>334</v>
      </c>
      <c r="D244" t="s">
        <v>24</v>
      </c>
      <c r="E244" t="s">
        <v>12</v>
      </c>
      <c r="F244" t="s">
        <v>19</v>
      </c>
      <c r="G244">
        <v>3024</v>
      </c>
      <c r="H244" s="1">
        <v>49697.61</v>
      </c>
      <c r="I244" t="s">
        <v>20</v>
      </c>
      <c r="J244" s="2">
        <v>19923</v>
      </c>
      <c r="K244">
        <f t="shared" si="3"/>
        <v>57</v>
      </c>
    </row>
    <row r="245" spans="1:11" x14ac:dyDescent="0.2">
      <c r="A245" s="3" t="s">
        <v>734</v>
      </c>
      <c r="B245" t="s">
        <v>733</v>
      </c>
      <c r="C245" t="s">
        <v>108</v>
      </c>
      <c r="D245" t="s">
        <v>11</v>
      </c>
      <c r="E245" t="s">
        <v>29</v>
      </c>
      <c r="F245" t="s">
        <v>88</v>
      </c>
      <c r="G245">
        <v>3185</v>
      </c>
      <c r="H245" s="1">
        <v>23881.55</v>
      </c>
      <c r="I245" t="s">
        <v>14</v>
      </c>
      <c r="J245" s="2">
        <v>30423</v>
      </c>
      <c r="K245">
        <f t="shared" si="3"/>
        <v>28</v>
      </c>
    </row>
    <row r="246" spans="1:11" x14ac:dyDescent="0.2">
      <c r="A246" s="3" t="s">
        <v>539</v>
      </c>
      <c r="B246" t="s">
        <v>537</v>
      </c>
      <c r="C246" t="s">
        <v>538</v>
      </c>
      <c r="D246" t="s">
        <v>132</v>
      </c>
      <c r="E246" t="s">
        <v>29</v>
      </c>
      <c r="F246" t="s">
        <v>163</v>
      </c>
      <c r="G246">
        <v>3082</v>
      </c>
      <c r="H246" s="1">
        <v>79223.91</v>
      </c>
      <c r="I246" t="s">
        <v>14</v>
      </c>
      <c r="J246" s="2">
        <v>22859</v>
      </c>
      <c r="K246">
        <f t="shared" si="3"/>
        <v>49</v>
      </c>
    </row>
    <row r="247" spans="1:11" x14ac:dyDescent="0.2">
      <c r="A247" s="3" t="s">
        <v>739</v>
      </c>
      <c r="B247" t="s">
        <v>738</v>
      </c>
      <c r="C247" t="s">
        <v>184</v>
      </c>
      <c r="D247" t="s">
        <v>11</v>
      </c>
      <c r="E247" t="s">
        <v>12</v>
      </c>
      <c r="F247" t="s">
        <v>55</v>
      </c>
      <c r="G247">
        <v>3563</v>
      </c>
      <c r="H247" s="1">
        <v>23705.51</v>
      </c>
      <c r="I247" t="s">
        <v>14</v>
      </c>
      <c r="J247" s="2">
        <v>28570</v>
      </c>
      <c r="K247">
        <f t="shared" si="3"/>
        <v>33</v>
      </c>
    </row>
    <row r="248" spans="1:11" x14ac:dyDescent="0.2">
      <c r="A248" s="3" t="s">
        <v>741</v>
      </c>
      <c r="B248" s="75" t="s">
        <v>910</v>
      </c>
      <c r="C248" s="46" t="s">
        <v>911</v>
      </c>
      <c r="D248" t="s">
        <v>11</v>
      </c>
      <c r="E248" t="s">
        <v>12</v>
      </c>
      <c r="F248" t="s">
        <v>110</v>
      </c>
      <c r="G248">
        <v>3025</v>
      </c>
      <c r="H248" s="1">
        <v>25296.880000000001</v>
      </c>
      <c r="I248" t="s">
        <v>14</v>
      </c>
      <c r="J248" s="2">
        <v>20531</v>
      </c>
      <c r="K248">
        <f t="shared" si="3"/>
        <v>55</v>
      </c>
    </row>
    <row r="249" spans="1:11" x14ac:dyDescent="0.2">
      <c r="A249" s="3" t="s">
        <v>744</v>
      </c>
      <c r="B249" t="s">
        <v>742</v>
      </c>
      <c r="C249" t="s">
        <v>743</v>
      </c>
      <c r="D249" t="s">
        <v>11</v>
      </c>
      <c r="E249" t="s">
        <v>29</v>
      </c>
      <c r="F249" t="s">
        <v>628</v>
      </c>
      <c r="G249">
        <v>3890</v>
      </c>
      <c r="H249" s="1">
        <v>23414.63</v>
      </c>
      <c r="I249" t="s">
        <v>14</v>
      </c>
      <c r="J249" s="2">
        <v>31105</v>
      </c>
      <c r="K249">
        <f t="shared" si="3"/>
        <v>26</v>
      </c>
    </row>
    <row r="250" spans="1:11" x14ac:dyDescent="0.2">
      <c r="A250" s="3" t="s">
        <v>165</v>
      </c>
      <c r="B250" t="s">
        <v>129</v>
      </c>
      <c r="C250" t="s">
        <v>164</v>
      </c>
      <c r="D250" t="s">
        <v>132</v>
      </c>
      <c r="E250" t="s">
        <v>29</v>
      </c>
      <c r="F250" t="s">
        <v>166</v>
      </c>
      <c r="G250">
        <v>3417</v>
      </c>
      <c r="H250" s="1">
        <v>72229.11</v>
      </c>
      <c r="I250" t="s">
        <v>14</v>
      </c>
      <c r="J250" s="2">
        <v>30196</v>
      </c>
      <c r="K250">
        <f t="shared" si="3"/>
        <v>29</v>
      </c>
    </row>
    <row r="251" spans="1:11" x14ac:dyDescent="0.2">
      <c r="A251" s="3" t="s">
        <v>888</v>
      </c>
      <c r="B251" t="s">
        <v>129</v>
      </c>
      <c r="C251" t="s">
        <v>198</v>
      </c>
      <c r="D251" t="s">
        <v>132</v>
      </c>
      <c r="E251" t="s">
        <v>192</v>
      </c>
      <c r="F251" t="s">
        <v>199</v>
      </c>
      <c r="G251">
        <v>3035</v>
      </c>
      <c r="H251" s="1">
        <v>74866.559999999998</v>
      </c>
      <c r="I251" t="s">
        <v>20</v>
      </c>
      <c r="J251" s="2">
        <v>28983</v>
      </c>
      <c r="K251">
        <f t="shared" si="3"/>
        <v>32</v>
      </c>
    </row>
    <row r="252" spans="1:11" x14ac:dyDescent="0.2">
      <c r="A252" s="3" t="s">
        <v>131</v>
      </c>
      <c r="B252" t="s">
        <v>129</v>
      </c>
      <c r="C252" t="s">
        <v>130</v>
      </c>
      <c r="D252" t="s">
        <v>132</v>
      </c>
      <c r="E252" t="s">
        <v>43</v>
      </c>
      <c r="F252" t="s">
        <v>133</v>
      </c>
      <c r="G252">
        <v>3133</v>
      </c>
      <c r="H252" s="1">
        <v>50014.29</v>
      </c>
      <c r="I252" t="s">
        <v>20</v>
      </c>
      <c r="J252" s="2">
        <v>32052</v>
      </c>
      <c r="K252">
        <f t="shared" si="3"/>
        <v>24</v>
      </c>
    </row>
    <row r="253" spans="1:11" x14ac:dyDescent="0.2">
      <c r="A253" s="3" t="s">
        <v>754</v>
      </c>
      <c r="B253" t="s">
        <v>753</v>
      </c>
      <c r="C253" t="s">
        <v>102</v>
      </c>
      <c r="D253" t="s">
        <v>11</v>
      </c>
      <c r="E253" t="s">
        <v>12</v>
      </c>
      <c r="F253" t="s">
        <v>255</v>
      </c>
      <c r="G253">
        <v>3963</v>
      </c>
      <c r="H253" s="1">
        <v>25821.94</v>
      </c>
      <c r="I253" t="s">
        <v>20</v>
      </c>
      <c r="J253" s="2">
        <v>20389</v>
      </c>
      <c r="K253">
        <f t="shared" si="3"/>
        <v>56</v>
      </c>
    </row>
    <row r="254" spans="1:11" x14ac:dyDescent="0.2">
      <c r="A254" s="3" t="s">
        <v>757</v>
      </c>
      <c r="B254" t="s">
        <v>755</v>
      </c>
      <c r="C254" t="s">
        <v>756</v>
      </c>
      <c r="D254" t="s">
        <v>11</v>
      </c>
      <c r="E254" t="s">
        <v>29</v>
      </c>
      <c r="F254" t="s">
        <v>313</v>
      </c>
      <c r="G254">
        <v>3628</v>
      </c>
      <c r="H254" s="1">
        <v>25316.69</v>
      </c>
      <c r="I254" t="s">
        <v>14</v>
      </c>
      <c r="J254" s="2">
        <v>19259</v>
      </c>
      <c r="K254">
        <f t="shared" si="3"/>
        <v>59</v>
      </c>
    </row>
    <row r="255" spans="1:11" x14ac:dyDescent="0.2">
      <c r="A255" s="3" t="s">
        <v>759</v>
      </c>
      <c r="B255" t="s">
        <v>758</v>
      </c>
      <c r="C255" t="s">
        <v>112</v>
      </c>
      <c r="D255" t="s">
        <v>11</v>
      </c>
      <c r="E255" t="s">
        <v>29</v>
      </c>
      <c r="F255" t="s">
        <v>760</v>
      </c>
      <c r="G255">
        <v>3031</v>
      </c>
      <c r="H255" s="1">
        <v>24089.45</v>
      </c>
      <c r="I255" t="s">
        <v>14</v>
      </c>
      <c r="J255" s="2">
        <v>22366</v>
      </c>
      <c r="K255">
        <f t="shared" si="3"/>
        <v>50</v>
      </c>
    </row>
    <row r="256" spans="1:11" x14ac:dyDescent="0.2">
      <c r="A256" s="3" t="s">
        <v>763</v>
      </c>
      <c r="B256" t="s">
        <v>761</v>
      </c>
      <c r="C256" t="s">
        <v>762</v>
      </c>
      <c r="D256" t="s">
        <v>11</v>
      </c>
      <c r="E256" t="s">
        <v>29</v>
      </c>
      <c r="F256" t="s">
        <v>113</v>
      </c>
      <c r="G256">
        <v>3502</v>
      </c>
      <c r="H256" s="1">
        <v>27454.69</v>
      </c>
      <c r="I256" t="s">
        <v>14</v>
      </c>
      <c r="J256" s="2">
        <v>30271</v>
      </c>
      <c r="K256">
        <f t="shared" si="3"/>
        <v>29</v>
      </c>
    </row>
    <row r="257" spans="1:11" x14ac:dyDescent="0.2">
      <c r="A257" s="3" t="s">
        <v>766</v>
      </c>
      <c r="B257" t="s">
        <v>764</v>
      </c>
      <c r="C257" t="s">
        <v>765</v>
      </c>
      <c r="D257" t="s">
        <v>11</v>
      </c>
      <c r="E257" t="s">
        <v>29</v>
      </c>
      <c r="F257" t="s">
        <v>258</v>
      </c>
      <c r="G257">
        <v>3045</v>
      </c>
      <c r="H257" s="1">
        <v>27426.560000000001</v>
      </c>
      <c r="I257" t="s">
        <v>14</v>
      </c>
      <c r="J257" s="2">
        <v>23343</v>
      </c>
      <c r="K257">
        <f t="shared" si="3"/>
        <v>48</v>
      </c>
    </row>
    <row r="258" spans="1:11" x14ac:dyDescent="0.2">
      <c r="A258" s="3" t="s">
        <v>769</v>
      </c>
      <c r="B258" t="s">
        <v>767</v>
      </c>
      <c r="C258" t="s">
        <v>768</v>
      </c>
      <c r="D258" t="s">
        <v>11</v>
      </c>
      <c r="E258" t="s">
        <v>12</v>
      </c>
      <c r="F258" t="s">
        <v>244</v>
      </c>
      <c r="G258">
        <v>3160</v>
      </c>
      <c r="H258" s="1">
        <v>23270.83</v>
      </c>
      <c r="I258" t="s">
        <v>14</v>
      </c>
      <c r="J258" s="2">
        <v>25375</v>
      </c>
      <c r="K258">
        <f t="shared" si="3"/>
        <v>42</v>
      </c>
    </row>
    <row r="259" spans="1:11" x14ac:dyDescent="0.2">
      <c r="A259" s="3" t="s">
        <v>771</v>
      </c>
      <c r="B259" t="s">
        <v>770</v>
      </c>
      <c r="C259" t="s">
        <v>22</v>
      </c>
      <c r="D259" t="s">
        <v>11</v>
      </c>
      <c r="E259" t="s">
        <v>12</v>
      </c>
      <c r="F259" t="s">
        <v>113</v>
      </c>
      <c r="G259">
        <v>3066</v>
      </c>
      <c r="H259" s="1">
        <v>28395.66</v>
      </c>
      <c r="I259" t="s">
        <v>20</v>
      </c>
      <c r="J259" s="2">
        <v>30005</v>
      </c>
      <c r="K259">
        <f t="shared" ref="K259:K286" si="4">DATEDIF(J259,"31/12/2011","y")</f>
        <v>29</v>
      </c>
    </row>
    <row r="260" spans="1:11" x14ac:dyDescent="0.2">
      <c r="A260" s="3" t="s">
        <v>773</v>
      </c>
      <c r="B260" t="s">
        <v>772</v>
      </c>
      <c r="C260" t="s">
        <v>411</v>
      </c>
      <c r="D260" t="s">
        <v>11</v>
      </c>
      <c r="E260" t="s">
        <v>12</v>
      </c>
      <c r="F260" t="s">
        <v>746</v>
      </c>
      <c r="G260">
        <v>3983</v>
      </c>
      <c r="H260" s="1">
        <v>29748.83</v>
      </c>
      <c r="I260" t="s">
        <v>14</v>
      </c>
      <c r="J260" s="2">
        <v>21298</v>
      </c>
      <c r="K260">
        <f t="shared" si="4"/>
        <v>53</v>
      </c>
    </row>
    <row r="261" spans="1:11" x14ac:dyDescent="0.2">
      <c r="A261" s="3" t="s">
        <v>775</v>
      </c>
      <c r="B261" t="s">
        <v>774</v>
      </c>
      <c r="C261" t="s">
        <v>315</v>
      </c>
      <c r="D261" t="s">
        <v>11</v>
      </c>
      <c r="E261" t="s">
        <v>29</v>
      </c>
      <c r="F261" t="s">
        <v>113</v>
      </c>
      <c r="G261">
        <v>3051</v>
      </c>
      <c r="H261" s="1">
        <v>25844.54</v>
      </c>
      <c r="I261" t="s">
        <v>14</v>
      </c>
      <c r="J261" s="2">
        <v>22710</v>
      </c>
      <c r="K261">
        <f t="shared" si="4"/>
        <v>49</v>
      </c>
    </row>
    <row r="262" spans="1:11" x14ac:dyDescent="0.2">
      <c r="A262" s="3" t="s">
        <v>777</v>
      </c>
      <c r="B262" t="s">
        <v>776</v>
      </c>
      <c r="C262" t="s">
        <v>263</v>
      </c>
      <c r="D262" t="s">
        <v>18</v>
      </c>
      <c r="E262" t="s">
        <v>12</v>
      </c>
      <c r="F262" t="s">
        <v>141</v>
      </c>
      <c r="G262">
        <v>3155</v>
      </c>
      <c r="H262" s="1">
        <v>33413.589999999997</v>
      </c>
      <c r="I262" t="s">
        <v>14</v>
      </c>
      <c r="J262" s="2">
        <v>30765</v>
      </c>
      <c r="K262">
        <f t="shared" si="4"/>
        <v>27</v>
      </c>
    </row>
    <row r="263" spans="1:11" x14ac:dyDescent="0.2">
      <c r="A263" s="3" t="s">
        <v>780</v>
      </c>
      <c r="B263" t="s">
        <v>778</v>
      </c>
      <c r="C263" t="s">
        <v>779</v>
      </c>
      <c r="D263" t="s">
        <v>18</v>
      </c>
      <c r="E263" t="s">
        <v>192</v>
      </c>
      <c r="F263" t="s">
        <v>781</v>
      </c>
      <c r="G263">
        <v>3980</v>
      </c>
      <c r="H263" s="1">
        <v>25710.36</v>
      </c>
      <c r="I263" t="s">
        <v>14</v>
      </c>
      <c r="J263" s="2">
        <v>24912</v>
      </c>
      <c r="K263">
        <f t="shared" si="4"/>
        <v>43</v>
      </c>
    </row>
    <row r="264" spans="1:11" x14ac:dyDescent="0.2">
      <c r="A264" s="3" t="s">
        <v>889</v>
      </c>
      <c r="B264" t="s">
        <v>747</v>
      </c>
      <c r="C264" t="s">
        <v>748</v>
      </c>
      <c r="D264" t="s">
        <v>132</v>
      </c>
      <c r="E264" t="s">
        <v>12</v>
      </c>
      <c r="F264" t="s">
        <v>749</v>
      </c>
      <c r="G264">
        <v>3098</v>
      </c>
      <c r="H264" s="1">
        <v>125615.91</v>
      </c>
      <c r="I264" t="s">
        <v>20</v>
      </c>
      <c r="J264" s="2">
        <v>21112</v>
      </c>
      <c r="K264">
        <f t="shared" si="4"/>
        <v>54</v>
      </c>
    </row>
    <row r="265" spans="1:11" x14ac:dyDescent="0.2">
      <c r="A265" s="3" t="s">
        <v>786</v>
      </c>
      <c r="B265" t="s">
        <v>784</v>
      </c>
      <c r="C265" t="s">
        <v>785</v>
      </c>
      <c r="D265" t="s">
        <v>11</v>
      </c>
      <c r="E265" t="s">
        <v>12</v>
      </c>
      <c r="F265" t="s">
        <v>137</v>
      </c>
      <c r="G265">
        <v>3569</v>
      </c>
      <c r="H265" s="1">
        <v>20456.05</v>
      </c>
      <c r="I265" t="s">
        <v>14</v>
      </c>
      <c r="J265" s="2">
        <v>21136</v>
      </c>
      <c r="K265">
        <f t="shared" si="4"/>
        <v>54</v>
      </c>
    </row>
    <row r="266" spans="1:11" x14ac:dyDescent="0.2">
      <c r="A266" s="3" t="s">
        <v>788</v>
      </c>
      <c r="B266" t="s">
        <v>787</v>
      </c>
      <c r="C266" t="s">
        <v>334</v>
      </c>
      <c r="D266" t="s">
        <v>24</v>
      </c>
      <c r="E266" t="s">
        <v>12</v>
      </c>
      <c r="F266" t="s">
        <v>244</v>
      </c>
      <c r="G266">
        <v>3185</v>
      </c>
      <c r="H266" s="1">
        <v>59031.8</v>
      </c>
      <c r="I266" t="s">
        <v>20</v>
      </c>
      <c r="J266" s="2">
        <v>21451</v>
      </c>
      <c r="K266">
        <f t="shared" si="4"/>
        <v>53</v>
      </c>
    </row>
    <row r="267" spans="1:11" x14ac:dyDescent="0.2">
      <c r="A267" s="3" t="s">
        <v>791</v>
      </c>
      <c r="B267" t="s">
        <v>789</v>
      </c>
      <c r="C267" t="s">
        <v>790</v>
      </c>
      <c r="D267" t="s">
        <v>11</v>
      </c>
      <c r="E267" t="s">
        <v>29</v>
      </c>
      <c r="F267" t="s">
        <v>442</v>
      </c>
      <c r="G267">
        <v>3102</v>
      </c>
      <c r="H267" s="1">
        <v>22017.14</v>
      </c>
      <c r="I267" t="s">
        <v>14</v>
      </c>
      <c r="J267" s="2">
        <v>30274</v>
      </c>
      <c r="K267">
        <f t="shared" si="4"/>
        <v>29</v>
      </c>
    </row>
    <row r="268" spans="1:11" x14ac:dyDescent="0.2">
      <c r="A268" s="3" t="s">
        <v>793</v>
      </c>
      <c r="B268" t="s">
        <v>792</v>
      </c>
      <c r="C268" t="s">
        <v>27</v>
      </c>
      <c r="D268" t="s">
        <v>11</v>
      </c>
      <c r="E268" t="s">
        <v>29</v>
      </c>
      <c r="F268" t="s">
        <v>379</v>
      </c>
      <c r="G268">
        <v>3608</v>
      </c>
      <c r="H268" s="1">
        <v>27411.59</v>
      </c>
      <c r="I268" t="s">
        <v>14</v>
      </c>
      <c r="J268" s="2">
        <v>32685</v>
      </c>
      <c r="K268">
        <f t="shared" si="4"/>
        <v>22</v>
      </c>
    </row>
    <row r="269" spans="1:11" x14ac:dyDescent="0.2">
      <c r="A269" s="3" t="s">
        <v>794</v>
      </c>
      <c r="B269" t="s">
        <v>792</v>
      </c>
      <c r="C269" t="s">
        <v>108</v>
      </c>
      <c r="D269" t="s">
        <v>11</v>
      </c>
      <c r="E269" t="s">
        <v>12</v>
      </c>
      <c r="F269" t="s">
        <v>628</v>
      </c>
      <c r="G269">
        <v>3733</v>
      </c>
      <c r="H269" s="1">
        <v>22892.71</v>
      </c>
      <c r="I269" t="s">
        <v>14</v>
      </c>
      <c r="J269" s="2">
        <v>30264</v>
      </c>
      <c r="K269">
        <f t="shared" si="4"/>
        <v>29</v>
      </c>
    </row>
    <row r="270" spans="1:11" x14ac:dyDescent="0.2">
      <c r="A270" s="3" t="s">
        <v>796</v>
      </c>
      <c r="B270" t="s">
        <v>795</v>
      </c>
      <c r="C270" t="s">
        <v>447</v>
      </c>
      <c r="D270" t="s">
        <v>11</v>
      </c>
      <c r="E270" t="s">
        <v>12</v>
      </c>
      <c r="F270" t="s">
        <v>529</v>
      </c>
      <c r="G270">
        <v>3333</v>
      </c>
      <c r="H270" s="1">
        <v>19199.8</v>
      </c>
      <c r="I270" t="s">
        <v>14</v>
      </c>
      <c r="J270" s="2">
        <v>23653</v>
      </c>
      <c r="K270">
        <f t="shared" si="4"/>
        <v>47</v>
      </c>
    </row>
    <row r="271" spans="1:11" x14ac:dyDescent="0.2">
      <c r="A271" s="3" t="s">
        <v>799</v>
      </c>
      <c r="B271" t="s">
        <v>797</v>
      </c>
      <c r="C271" t="s">
        <v>798</v>
      </c>
      <c r="D271" t="s">
        <v>11</v>
      </c>
      <c r="E271" t="s">
        <v>12</v>
      </c>
      <c r="F271" t="s">
        <v>800</v>
      </c>
      <c r="G271">
        <v>3641</v>
      </c>
      <c r="H271" s="1">
        <v>21815.360000000001</v>
      </c>
      <c r="I271" t="s">
        <v>14</v>
      </c>
      <c r="J271" s="2">
        <v>22881</v>
      </c>
      <c r="K271">
        <f t="shared" si="4"/>
        <v>49</v>
      </c>
    </row>
    <row r="272" spans="1:11" x14ac:dyDescent="0.2">
      <c r="A272" s="3" t="s">
        <v>482</v>
      </c>
      <c r="B272" t="s">
        <v>480</v>
      </c>
      <c r="C272" t="s">
        <v>481</v>
      </c>
      <c r="D272" t="s">
        <v>132</v>
      </c>
      <c r="E272" t="s">
        <v>12</v>
      </c>
      <c r="F272" t="s">
        <v>483</v>
      </c>
      <c r="G272">
        <v>3779</v>
      </c>
      <c r="H272" s="1">
        <v>96996.95</v>
      </c>
      <c r="I272" t="s">
        <v>20</v>
      </c>
      <c r="J272" s="2">
        <v>23771</v>
      </c>
      <c r="K272">
        <f t="shared" si="4"/>
        <v>46</v>
      </c>
    </row>
    <row r="273" spans="1:11" x14ac:dyDescent="0.2">
      <c r="A273" s="3" t="s">
        <v>804</v>
      </c>
      <c r="B273" t="s">
        <v>803</v>
      </c>
      <c r="C273" t="s">
        <v>411</v>
      </c>
      <c r="D273" t="s">
        <v>11</v>
      </c>
      <c r="E273" t="s">
        <v>29</v>
      </c>
      <c r="F273" t="s">
        <v>281</v>
      </c>
      <c r="G273">
        <v>3019</v>
      </c>
      <c r="H273" s="1">
        <v>27592.94</v>
      </c>
      <c r="I273" t="s">
        <v>14</v>
      </c>
      <c r="J273" s="2">
        <v>24375</v>
      </c>
      <c r="K273">
        <f t="shared" si="4"/>
        <v>45</v>
      </c>
    </row>
    <row r="274" spans="1:11" x14ac:dyDescent="0.2">
      <c r="A274" s="3" t="s">
        <v>807</v>
      </c>
      <c r="B274" t="s">
        <v>805</v>
      </c>
      <c r="C274" t="s">
        <v>806</v>
      </c>
      <c r="D274" t="s">
        <v>11</v>
      </c>
      <c r="E274" t="s">
        <v>29</v>
      </c>
      <c r="F274" t="s">
        <v>271</v>
      </c>
      <c r="G274">
        <v>3864</v>
      </c>
      <c r="H274" s="1">
        <v>29905.66</v>
      </c>
      <c r="I274" t="s">
        <v>14</v>
      </c>
      <c r="J274" s="2">
        <v>22133</v>
      </c>
      <c r="K274">
        <f t="shared" si="4"/>
        <v>51</v>
      </c>
    </row>
    <row r="275" spans="1:11" x14ac:dyDescent="0.2">
      <c r="A275" s="3" t="s">
        <v>809</v>
      </c>
      <c r="B275" t="s">
        <v>886</v>
      </c>
      <c r="C275" s="46" t="s">
        <v>808</v>
      </c>
      <c r="D275" t="s">
        <v>11</v>
      </c>
      <c r="E275" t="s">
        <v>29</v>
      </c>
      <c r="F275" t="s">
        <v>70</v>
      </c>
      <c r="G275">
        <v>3070</v>
      </c>
      <c r="H275" s="1">
        <v>23323.48</v>
      </c>
      <c r="I275" t="s">
        <v>14</v>
      </c>
      <c r="J275" s="2">
        <v>31833</v>
      </c>
      <c r="K275">
        <f t="shared" si="4"/>
        <v>24</v>
      </c>
    </row>
    <row r="276" spans="1:11" x14ac:dyDescent="0.2">
      <c r="A276" s="3" t="s">
        <v>811</v>
      </c>
      <c r="B276" t="s">
        <v>810</v>
      </c>
      <c r="C276" t="s">
        <v>184</v>
      </c>
      <c r="D276" t="s">
        <v>11</v>
      </c>
      <c r="E276" t="s">
        <v>12</v>
      </c>
      <c r="F276" t="s">
        <v>529</v>
      </c>
      <c r="G276">
        <v>3333</v>
      </c>
      <c r="H276" s="1">
        <v>23759.14</v>
      </c>
      <c r="I276" t="s">
        <v>14</v>
      </c>
      <c r="J276" s="2">
        <v>29761</v>
      </c>
      <c r="K276">
        <f t="shared" si="4"/>
        <v>30</v>
      </c>
    </row>
    <row r="277" spans="1:11" x14ac:dyDescent="0.2">
      <c r="A277" s="3" t="s">
        <v>347</v>
      </c>
      <c r="B277" t="s">
        <v>345</v>
      </c>
      <c r="C277" t="s">
        <v>346</v>
      </c>
      <c r="D277" t="s">
        <v>132</v>
      </c>
      <c r="E277" t="s">
        <v>29</v>
      </c>
      <c r="F277" t="s">
        <v>59</v>
      </c>
      <c r="G277">
        <v>3333</v>
      </c>
      <c r="H277" s="1">
        <v>77181.539999999994</v>
      </c>
      <c r="I277" t="s">
        <v>20</v>
      </c>
      <c r="J277" s="2">
        <v>25392</v>
      </c>
      <c r="K277">
        <f t="shared" si="4"/>
        <v>42</v>
      </c>
    </row>
    <row r="278" spans="1:11" x14ac:dyDescent="0.2">
      <c r="A278" s="3" t="s">
        <v>816</v>
      </c>
      <c r="B278" t="s">
        <v>815</v>
      </c>
      <c r="C278" t="s">
        <v>580</v>
      </c>
      <c r="D278" t="s">
        <v>11</v>
      </c>
      <c r="E278" t="s">
        <v>29</v>
      </c>
      <c r="F278" t="s">
        <v>344</v>
      </c>
      <c r="G278">
        <v>3064</v>
      </c>
      <c r="H278" s="1">
        <v>23589.35</v>
      </c>
      <c r="I278" t="s">
        <v>14</v>
      </c>
      <c r="J278" s="2">
        <v>24956</v>
      </c>
      <c r="K278">
        <f t="shared" si="4"/>
        <v>43</v>
      </c>
    </row>
    <row r="279" spans="1:11" x14ac:dyDescent="0.2">
      <c r="A279" s="3" t="s">
        <v>818</v>
      </c>
      <c r="B279" t="s">
        <v>817</v>
      </c>
      <c r="C279" t="s">
        <v>68</v>
      </c>
      <c r="D279" t="s">
        <v>11</v>
      </c>
      <c r="E279" t="s">
        <v>29</v>
      </c>
      <c r="F279" t="s">
        <v>40</v>
      </c>
      <c r="G279">
        <v>3081</v>
      </c>
      <c r="H279" s="1">
        <v>27206.42</v>
      </c>
      <c r="I279" t="s">
        <v>14</v>
      </c>
      <c r="J279" s="2">
        <v>20134</v>
      </c>
      <c r="K279">
        <f t="shared" si="4"/>
        <v>56</v>
      </c>
    </row>
    <row r="280" spans="1:11" x14ac:dyDescent="0.2">
      <c r="A280" s="3" t="s">
        <v>820</v>
      </c>
      <c r="B280" t="s">
        <v>819</v>
      </c>
      <c r="C280" t="s">
        <v>238</v>
      </c>
      <c r="D280" t="s">
        <v>18</v>
      </c>
      <c r="E280" t="s">
        <v>29</v>
      </c>
      <c r="F280" t="s">
        <v>821</v>
      </c>
      <c r="G280">
        <v>3018</v>
      </c>
      <c r="H280" s="1">
        <v>33040.589999999997</v>
      </c>
      <c r="I280" t="s">
        <v>14</v>
      </c>
      <c r="J280" s="2">
        <v>19706</v>
      </c>
      <c r="K280">
        <f t="shared" si="4"/>
        <v>58</v>
      </c>
    </row>
    <row r="281" spans="1:11" x14ac:dyDescent="0.2">
      <c r="A281" s="3" t="s">
        <v>823</v>
      </c>
      <c r="B281" t="s">
        <v>822</v>
      </c>
      <c r="C281" t="s">
        <v>68</v>
      </c>
      <c r="D281" t="s">
        <v>11</v>
      </c>
      <c r="E281" t="s">
        <v>12</v>
      </c>
      <c r="F281" t="s">
        <v>244</v>
      </c>
      <c r="G281">
        <v>3161</v>
      </c>
      <c r="H281" s="1">
        <v>23117.4</v>
      </c>
      <c r="I281" t="s">
        <v>14</v>
      </c>
      <c r="J281" s="2">
        <v>19939</v>
      </c>
      <c r="K281">
        <f t="shared" si="4"/>
        <v>57</v>
      </c>
    </row>
    <row r="282" spans="1:11" x14ac:dyDescent="0.2">
      <c r="A282" s="3" t="s">
        <v>826</v>
      </c>
      <c r="B282" t="s">
        <v>824</v>
      </c>
      <c r="C282" t="s">
        <v>825</v>
      </c>
      <c r="D282" t="s">
        <v>11</v>
      </c>
      <c r="E282" t="s">
        <v>29</v>
      </c>
      <c r="F282" t="s">
        <v>827</v>
      </c>
      <c r="G282">
        <v>3096</v>
      </c>
      <c r="H282" s="1">
        <v>26253.65</v>
      </c>
      <c r="I282" t="s">
        <v>14</v>
      </c>
      <c r="J282" s="2">
        <v>21100</v>
      </c>
      <c r="K282">
        <f t="shared" si="4"/>
        <v>54</v>
      </c>
    </row>
    <row r="283" spans="1:11" x14ac:dyDescent="0.2">
      <c r="A283" s="3" t="s">
        <v>829</v>
      </c>
      <c r="B283" t="s">
        <v>828</v>
      </c>
      <c r="C283" t="s">
        <v>658</v>
      </c>
      <c r="D283" t="s">
        <v>11</v>
      </c>
      <c r="E283" t="s">
        <v>12</v>
      </c>
      <c r="F283" t="s">
        <v>529</v>
      </c>
      <c r="G283">
        <v>3333</v>
      </c>
      <c r="H283" s="1">
        <v>23797.279999999999</v>
      </c>
      <c r="I283" t="s">
        <v>20</v>
      </c>
      <c r="J283" s="2">
        <v>23156</v>
      </c>
      <c r="K283">
        <f t="shared" si="4"/>
        <v>48</v>
      </c>
    </row>
    <row r="284" spans="1:11" x14ac:dyDescent="0.2">
      <c r="A284" s="3" t="s">
        <v>831</v>
      </c>
      <c r="B284" t="s">
        <v>830</v>
      </c>
      <c r="C284" t="s">
        <v>393</v>
      </c>
      <c r="D284" t="s">
        <v>11</v>
      </c>
      <c r="E284" t="s">
        <v>12</v>
      </c>
      <c r="F284" t="s">
        <v>244</v>
      </c>
      <c r="G284">
        <v>3585</v>
      </c>
      <c r="H284" s="1">
        <v>20361.32</v>
      </c>
      <c r="I284" t="s">
        <v>20</v>
      </c>
      <c r="J284" s="2">
        <v>33401</v>
      </c>
      <c r="K284">
        <f t="shared" si="4"/>
        <v>20</v>
      </c>
    </row>
    <row r="285" spans="1:11" x14ac:dyDescent="0.2">
      <c r="A285" s="3" t="s">
        <v>833</v>
      </c>
      <c r="B285" t="s">
        <v>832</v>
      </c>
      <c r="C285" t="s">
        <v>580</v>
      </c>
      <c r="D285" t="s">
        <v>11</v>
      </c>
      <c r="E285" t="s">
        <v>29</v>
      </c>
      <c r="F285" t="s">
        <v>309</v>
      </c>
      <c r="G285">
        <v>3671</v>
      </c>
      <c r="H285" s="1">
        <v>30387.54</v>
      </c>
      <c r="I285" t="s">
        <v>14</v>
      </c>
      <c r="J285" s="2">
        <v>24989</v>
      </c>
      <c r="K285">
        <f t="shared" si="4"/>
        <v>43</v>
      </c>
    </row>
    <row r="286" spans="1:11" x14ac:dyDescent="0.2">
      <c r="A286" s="3" t="s">
        <v>473</v>
      </c>
      <c r="B286" t="s">
        <v>471</v>
      </c>
      <c r="C286" t="s">
        <v>472</v>
      </c>
      <c r="D286" t="s">
        <v>132</v>
      </c>
      <c r="E286" t="s">
        <v>29</v>
      </c>
      <c r="F286" t="s">
        <v>208</v>
      </c>
      <c r="G286">
        <v>3185</v>
      </c>
      <c r="H286" s="1">
        <v>80473.56</v>
      </c>
      <c r="I286" t="s">
        <v>20</v>
      </c>
      <c r="J286" s="2">
        <v>24022</v>
      </c>
      <c r="K286">
        <f t="shared" si="4"/>
        <v>46</v>
      </c>
    </row>
  </sheetData>
  <autoFilter ref="A1:R286"/>
  <phoneticPr fontId="1" type="noConversion"/>
  <hyperlinks>
    <hyperlink ref="C275" r:id="rId1" tooltip="à écouter..."/>
    <hyperlink ref="C248" r:id="rId2" location="music/antonio-vivaldi/vivaldi-418897" tooltip="de Vivaldi"/>
  </hyperlinks>
  <pageMargins left="0.78740157499999996" right="0.78740157499999996" top="0.984251969" bottom="0.984251969" header="0.4921259845" footer="0.4921259845"/>
  <pageSetup paperSize="8" orientation="landscape" horizontalDpi="300" verticalDpi="300" r:id="rId3"/>
  <headerFooter alignWithMargins="0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indexed="10"/>
  </sheetPr>
  <dimension ref="A1:IU16"/>
  <sheetViews>
    <sheetView showGridLines="0" tabSelected="1" workbookViewId="0">
      <selection activeCell="G13" sqref="G13"/>
    </sheetView>
  </sheetViews>
  <sheetFormatPr baseColWidth="10" defaultColWidth="0" defaultRowHeight="12.75" zeroHeight="1" x14ac:dyDescent="0.2"/>
  <cols>
    <col min="1" max="1" width="4.85546875" customWidth="1"/>
    <col min="2" max="2" width="71.5703125" style="13" customWidth="1"/>
    <col min="3" max="3" width="20.5703125" style="11" customWidth="1"/>
    <col min="4" max="4" width="5.42578125" style="118" customWidth="1"/>
    <col min="5" max="5" width="22.42578125" style="112" customWidth="1"/>
    <col min="6" max="6" width="15.28515625" style="112" customWidth="1"/>
    <col min="7" max="7" width="11.42578125" style="119" customWidth="1"/>
    <col min="8" max="9" width="11.42578125" style="112" customWidth="1"/>
    <col min="10" max="10" width="15.140625" style="113" customWidth="1"/>
    <col min="11" max="13" width="11.42578125" style="113" customWidth="1"/>
    <col min="14" max="256" width="11.42578125" customWidth="1"/>
  </cols>
  <sheetData>
    <row r="1" spans="1:16" ht="36" customHeight="1" x14ac:dyDescent="0.2">
      <c r="B1" s="12"/>
      <c r="D1" s="111"/>
      <c r="O1" s="9">
        <v>41240.007604166669</v>
      </c>
      <c r="P1" s="10">
        <v>486400</v>
      </c>
    </row>
    <row r="2" spans="1:16" ht="55.5" customHeight="1" x14ac:dyDescent="0.2">
      <c r="B2" s="14" t="s">
        <v>839</v>
      </c>
      <c r="C2" s="45" t="s">
        <v>883</v>
      </c>
      <c r="D2" s="114"/>
      <c r="O2" s="9"/>
      <c r="P2" s="10"/>
    </row>
    <row r="3" spans="1:16" ht="19.5" customHeight="1" x14ac:dyDescent="0.2">
      <c r="A3" s="49">
        <f>MAX($A$1:A2)+1</f>
        <v>1</v>
      </c>
      <c r="B3" s="22" t="s">
        <v>873</v>
      </c>
      <c r="C3" s="42"/>
      <c r="D3" s="115"/>
      <c r="F3" s="112">
        <f>COUNT('Base de Données (2)'!H:H)</f>
        <v>285</v>
      </c>
      <c r="G3" s="119">
        <f>COUNT('Base de Données'!H:H)</f>
        <v>285</v>
      </c>
    </row>
    <row r="4" spans="1:16" ht="19.5" customHeight="1" x14ac:dyDescent="0.2">
      <c r="A4" s="49">
        <f>MAX($A$1:A3)+1</f>
        <v>2</v>
      </c>
      <c r="B4" s="22" t="s">
        <v>907</v>
      </c>
      <c r="C4" s="42"/>
      <c r="D4" s="115"/>
      <c r="E4" s="112" t="s">
        <v>840</v>
      </c>
      <c r="F4" s="112">
        <f>COUNTIF('Base de Données (2)'!L:L,'exercice filtres'!E4)</f>
        <v>12</v>
      </c>
    </row>
    <row r="5" spans="1:16" ht="29.25" customHeight="1" x14ac:dyDescent="0.2">
      <c r="A5" s="49">
        <f>MAX($A$1:A4)+1</f>
        <v>3</v>
      </c>
      <c r="B5" s="22" t="s">
        <v>935</v>
      </c>
      <c r="C5" s="42"/>
      <c r="D5" s="115"/>
      <c r="E5" s="112" t="s">
        <v>24</v>
      </c>
      <c r="F5" s="112">
        <f>COUNTIF('Base de Données (2)'!D:D,'exercice filtres'!E5)</f>
        <v>40</v>
      </c>
    </row>
    <row r="6" spans="1:16" ht="19.5" customHeight="1" x14ac:dyDescent="0.2">
      <c r="A6" s="49">
        <f>MAX($A$1:A5)+1</f>
        <v>4</v>
      </c>
      <c r="B6" s="22" t="s">
        <v>872</v>
      </c>
      <c r="C6" s="42"/>
      <c r="D6" s="115"/>
      <c r="F6" s="112">
        <f>SUM('Base de Données (2)'!O:O)</f>
        <v>25</v>
      </c>
    </row>
    <row r="7" spans="1:16" ht="19.5" customHeight="1" x14ac:dyDescent="0.2">
      <c r="A7" s="49">
        <f>MAX($A$1:A6)+1</f>
        <v>5</v>
      </c>
      <c r="B7" s="22" t="s">
        <v>876</v>
      </c>
      <c r="C7" s="42"/>
      <c r="D7" s="115"/>
      <c r="E7" s="112" t="s">
        <v>877</v>
      </c>
      <c r="F7" s="112">
        <f>COUNTIF('Base de Données (2)'!R:R,'exercice filtres'!E7)</f>
        <v>7</v>
      </c>
    </row>
    <row r="8" spans="1:16" ht="19.5" customHeight="1" x14ac:dyDescent="0.2">
      <c r="A8" s="49">
        <f>MAX($A$1:A7)+1</f>
        <v>6</v>
      </c>
      <c r="B8" s="22" t="s">
        <v>874</v>
      </c>
      <c r="C8" s="42"/>
      <c r="D8" s="115"/>
      <c r="E8" s="112" t="s">
        <v>841</v>
      </c>
      <c r="F8" s="112">
        <f>COUNTIF('Base de Données (2)'!H:H,'exercice filtres'!E8)</f>
        <v>29</v>
      </c>
    </row>
    <row r="9" spans="1:16" ht="19.5" customHeight="1" x14ac:dyDescent="0.2">
      <c r="A9" s="49">
        <f>MAX($A$1:A8)+1</f>
        <v>7</v>
      </c>
      <c r="B9" s="22" t="s">
        <v>875</v>
      </c>
      <c r="C9" s="42"/>
      <c r="D9" s="115"/>
      <c r="E9" s="112" t="s">
        <v>842</v>
      </c>
      <c r="F9" s="112">
        <f>SUM('Base de Données (2)'!P:P)</f>
        <v>83</v>
      </c>
    </row>
    <row r="10" spans="1:16" ht="19.5" customHeight="1" x14ac:dyDescent="0.2">
      <c r="A10" s="49">
        <f>MAX($A$1:A9)+1</f>
        <v>8</v>
      </c>
      <c r="B10" s="22" t="s">
        <v>878</v>
      </c>
      <c r="C10" s="42"/>
      <c r="D10" s="115"/>
      <c r="E10" s="112" t="s">
        <v>843</v>
      </c>
      <c r="F10" s="112">
        <f>COUNTIF('Base de Données (2)'!M:M,'exercice filtres'!E10)</f>
        <v>13</v>
      </c>
    </row>
    <row r="11" spans="1:16" ht="19.5" customHeight="1" x14ac:dyDescent="0.2">
      <c r="A11" s="49">
        <f>MAX($A$1:A10)+1</f>
        <v>9</v>
      </c>
      <c r="B11" s="22" t="s">
        <v>844</v>
      </c>
      <c r="C11" s="43"/>
      <c r="D11" s="115"/>
      <c r="F11" s="116">
        <f>MAX('Base de Données (2)'!N:N)</f>
        <v>32052</v>
      </c>
      <c r="G11" s="121">
        <f>_xlfn.MAXIFS('Base de Données'!J:J,'Base de Données'!D:D,"4*")</f>
        <v>32052</v>
      </c>
    </row>
    <row r="12" spans="1:16" ht="23.25" x14ac:dyDescent="0.2">
      <c r="A12" s="49">
        <v>10</v>
      </c>
      <c r="B12" s="48" t="s">
        <v>879</v>
      </c>
      <c r="C12" s="44"/>
      <c r="D12" s="115"/>
      <c r="F12" s="117">
        <f>ROUND(AVERAGE('Base de Données (2)'!Q:Q),0)</f>
        <v>55526</v>
      </c>
      <c r="G12" s="120">
        <f>AVERAGEIFS('Base de Données'!H:H,'Base de Données'!D:D,"&lt;&gt;1-agent")</f>
        <v>55526.371320754719</v>
      </c>
    </row>
    <row r="13" spans="1:16" ht="24.75" customHeight="1" x14ac:dyDescent="0.2">
      <c r="A13" s="49">
        <v>11</v>
      </c>
      <c r="B13" s="22" t="s">
        <v>937</v>
      </c>
      <c r="C13" s="44"/>
      <c r="D13" s="114"/>
      <c r="F13" s="112">
        <f>SUM('Base de Données (2)'!S:S)</f>
        <v>247</v>
      </c>
      <c r="G13" s="119">
        <f>COUNTIFS('Base de Données'!B:B,"*A*",'Base de Données'!B:B,"*E*")+COUNTIFS('Base de Données'!B:B,"*A*",'Base de Données'!B:B,"&lt;&gt;*E*")++COUNTIFS('Base de Données'!B:B,"*E*",'Base de Données'!B:B,"&lt;&gt;*A*")</f>
        <v>247</v>
      </c>
      <c r="H13" s="122">
        <f>COUNTIFS('Base de Données'!B:B,"*A*")+COUNTIFS('Base de Données'!B:B,"*E*")-COUNTIFS('Base de Données'!B:B,"*A*",'Base de Données'!B:B,"*E*")</f>
        <v>247</v>
      </c>
    </row>
    <row r="14" spans="1:16" x14ac:dyDescent="0.2"/>
    <row r="15" spans="1:16" ht="25.5" customHeight="1" x14ac:dyDescent="0.2">
      <c r="A15" s="96" t="s">
        <v>938</v>
      </c>
      <c r="B15" s="96"/>
      <c r="C15" s="96"/>
    </row>
    <row r="16" spans="1:16" x14ac:dyDescent="0.2"/>
  </sheetData>
  <sheetCalcPr fullCalcOnLoad="1"/>
  <mergeCells count="1">
    <mergeCell ref="A15:C15"/>
  </mergeCells>
  <phoneticPr fontId="1" type="noConversion"/>
  <conditionalFormatting sqref="C3:C13 D5:D11 D3">
    <cfRule type="expression" dxfId="5" priority="1" stopIfTrue="1">
      <formula>AND(C3&lt;&gt;"",F3&lt;&gt;C3)</formula>
    </cfRule>
    <cfRule type="expression" dxfId="4" priority="2" stopIfTrue="1">
      <formula>AND(C3&lt;&gt;"",F3=C3)</formula>
    </cfRule>
  </conditionalFormatting>
  <conditionalFormatting sqref="D4">
    <cfRule type="expression" dxfId="3" priority="5" stopIfTrue="1">
      <formula>AND(D4&lt;&gt;"",G12&lt;&gt;D4)</formula>
    </cfRule>
    <cfRule type="expression" dxfId="2" priority="6" stopIfTrue="1">
      <formula>AND(D4&lt;&gt;"",G12=D4)</formula>
    </cfRule>
  </conditionalFormatting>
  <conditionalFormatting sqref="D12">
    <cfRule type="expression" dxfId="1" priority="7" stopIfTrue="1">
      <formula>AND(D12&lt;&gt;"",#REF!&lt;&gt;D12)</formula>
    </cfRule>
    <cfRule type="expression" dxfId="0" priority="8" stopIfTrue="1">
      <formula>AND(D12&lt;&gt;"",#REF!=D12)</formula>
    </cfRule>
  </conditionalFormatting>
  <dataValidations disablePrompts="1" count="2">
    <dataValidation type="date" errorStyle="warning" operator="lessThan" allowBlank="1" showInputMessage="1" showErrorMessage="1" errorTitle="gloups !!!" error="trop jeune !" sqref="C11">
      <formula1>TODAY()-365*15</formula1>
    </dataValidation>
    <dataValidation type="whole" errorStyle="warning" allowBlank="1" showInputMessage="1" showErrorMessage="1" errorTitle="gloups !!!" error="pas de décimales !" sqref="C12:C13">
      <formula1>1</formula1>
      <formula2>100000</formula2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indexed="53"/>
  </sheetPr>
  <dimension ref="A1:J37"/>
  <sheetViews>
    <sheetView workbookViewId="0"/>
  </sheetViews>
  <sheetFormatPr baseColWidth="10" defaultRowHeight="12.75" customHeight="1" x14ac:dyDescent="0.25"/>
  <cols>
    <col min="1" max="1" width="14" style="16" customWidth="1"/>
    <col min="2" max="2" width="18.140625" style="16" customWidth="1"/>
    <col min="3" max="3" width="13.85546875" style="4" bestFit="1" customWidth="1"/>
    <col min="4" max="4" width="13.85546875" style="4" customWidth="1"/>
    <col min="5" max="5" width="13.5703125" style="4" customWidth="1"/>
    <col min="6" max="6" width="17" style="18" customWidth="1"/>
    <col min="9" max="9" width="17.7109375" customWidth="1"/>
    <col min="11" max="11" width="13.140625" bestFit="1" customWidth="1"/>
  </cols>
  <sheetData>
    <row r="1" spans="1:10" s="20" customFormat="1" ht="49.5" customHeight="1" thickBot="1" x14ac:dyDescent="0.25">
      <c r="A1" s="37" t="s">
        <v>837</v>
      </c>
      <c r="B1" s="38" t="s">
        <v>848</v>
      </c>
      <c r="C1" s="36" t="s">
        <v>881</v>
      </c>
      <c r="D1" s="36" t="s">
        <v>882</v>
      </c>
      <c r="E1" s="32" t="str">
        <f>'codes formation'!C2</f>
        <v>durée formation</v>
      </c>
      <c r="F1" s="32" t="str">
        <f>'codes formation'!B2</f>
        <v>intitulé formation</v>
      </c>
      <c r="G1" s="33" t="str">
        <f>'Base de Données'!B1</f>
        <v>NOM</v>
      </c>
      <c r="H1" s="33" t="str">
        <f>'Base de Données'!C1</f>
        <v>PRENOM</v>
      </c>
      <c r="I1" s="34" t="str">
        <f>'Base de Données'!J1</f>
        <v>date de naisssance</v>
      </c>
      <c r="J1" s="35" t="s">
        <v>847</v>
      </c>
    </row>
    <row r="2" spans="1:10" ht="12.75" customHeight="1" x14ac:dyDescent="0.25">
      <c r="A2" s="29" t="s">
        <v>42</v>
      </c>
      <c r="B2" s="29" t="s">
        <v>869</v>
      </c>
      <c r="C2" s="30">
        <v>40581</v>
      </c>
      <c r="D2" s="40"/>
      <c r="E2" s="41"/>
      <c r="F2" s="31"/>
      <c r="G2" s="31"/>
      <c r="H2" s="31"/>
      <c r="I2" s="15"/>
      <c r="J2" s="31"/>
    </row>
    <row r="3" spans="1:10" ht="12.75" customHeight="1" x14ac:dyDescent="0.25">
      <c r="A3" s="27" t="s">
        <v>549</v>
      </c>
      <c r="B3" s="27" t="s">
        <v>862</v>
      </c>
      <c r="C3" s="28">
        <v>40595</v>
      </c>
      <c r="D3" s="40"/>
      <c r="E3" s="41"/>
      <c r="F3" s="15"/>
      <c r="G3" s="15"/>
      <c r="H3" s="15"/>
      <c r="I3" s="15"/>
      <c r="J3" s="15"/>
    </row>
    <row r="4" spans="1:10" ht="12.75" customHeight="1" x14ac:dyDescent="0.25">
      <c r="A4" s="27" t="s">
        <v>347</v>
      </c>
      <c r="B4" s="27" t="s">
        <v>861</v>
      </c>
      <c r="C4" s="28">
        <v>40595</v>
      </c>
      <c r="D4" s="40"/>
      <c r="E4" s="41"/>
      <c r="F4" s="15"/>
      <c r="G4" s="15"/>
      <c r="H4" s="15"/>
      <c r="I4" s="15"/>
      <c r="J4" s="15"/>
    </row>
    <row r="5" spans="1:10" ht="12.75" customHeight="1" x14ac:dyDescent="0.25">
      <c r="A5" s="27" t="s">
        <v>436</v>
      </c>
      <c r="B5" s="27" t="s">
        <v>864</v>
      </c>
      <c r="C5" s="28">
        <v>40637</v>
      </c>
      <c r="D5" s="40"/>
      <c r="E5" s="41"/>
      <c r="F5" s="15"/>
      <c r="G5" s="15"/>
      <c r="H5" s="15"/>
      <c r="I5" s="15"/>
      <c r="J5" s="15"/>
    </row>
    <row r="6" spans="1:10" ht="12.75" customHeight="1" x14ac:dyDescent="0.25">
      <c r="A6" s="27" t="s">
        <v>583</v>
      </c>
      <c r="B6" s="27" t="s">
        <v>854</v>
      </c>
      <c r="C6" s="28">
        <v>40654</v>
      </c>
      <c r="D6" s="40"/>
      <c r="E6" s="41"/>
      <c r="F6" s="15"/>
      <c r="G6" s="15"/>
      <c r="H6" s="15"/>
      <c r="I6" s="15"/>
      <c r="J6" s="15"/>
    </row>
    <row r="7" spans="1:10" ht="12.75" customHeight="1" x14ac:dyDescent="0.25">
      <c r="A7" s="27" t="s">
        <v>406</v>
      </c>
      <c r="B7" s="27" t="s">
        <v>861</v>
      </c>
      <c r="C7" s="28">
        <v>40722</v>
      </c>
      <c r="D7" s="40"/>
      <c r="E7" s="41"/>
      <c r="F7" s="15"/>
      <c r="G7" s="15"/>
      <c r="H7" s="15"/>
      <c r="I7" s="15"/>
      <c r="J7" s="15"/>
    </row>
    <row r="8" spans="1:10" ht="12.75" customHeight="1" x14ac:dyDescent="0.25">
      <c r="A8" s="27" t="s">
        <v>536</v>
      </c>
      <c r="B8" s="27" t="s">
        <v>864</v>
      </c>
      <c r="C8" s="28">
        <v>40721</v>
      </c>
      <c r="D8" s="40"/>
      <c r="E8" s="41"/>
      <c r="F8" s="15"/>
      <c r="G8" s="15"/>
      <c r="H8" s="15"/>
      <c r="I8" s="15"/>
      <c r="J8" s="15"/>
    </row>
    <row r="9" spans="1:10" ht="12.75" customHeight="1" x14ac:dyDescent="0.25">
      <c r="A9" s="27" t="s">
        <v>788</v>
      </c>
      <c r="B9" s="27" t="s">
        <v>867</v>
      </c>
      <c r="C9" s="28">
        <v>40721</v>
      </c>
      <c r="D9" s="40"/>
      <c r="E9" s="41"/>
      <c r="F9" s="15"/>
      <c r="G9" s="15"/>
      <c r="H9" s="15"/>
      <c r="I9" s="15"/>
      <c r="J9" s="15"/>
    </row>
    <row r="10" spans="1:10" ht="12.75" customHeight="1" x14ac:dyDescent="0.25">
      <c r="A10" s="27" t="s">
        <v>144</v>
      </c>
      <c r="B10" s="27" t="s">
        <v>863</v>
      </c>
      <c r="C10" s="28">
        <v>40721</v>
      </c>
      <c r="D10" s="40"/>
      <c r="E10" s="41"/>
      <c r="F10" s="15"/>
      <c r="G10" s="15"/>
      <c r="H10" s="15"/>
      <c r="I10" s="15"/>
      <c r="J10" s="15"/>
    </row>
    <row r="11" spans="1:10" ht="12.75" customHeight="1" x14ac:dyDescent="0.25">
      <c r="A11" s="27" t="s">
        <v>490</v>
      </c>
      <c r="B11" s="27" t="s">
        <v>862</v>
      </c>
      <c r="C11" s="28">
        <v>40721</v>
      </c>
      <c r="D11" s="40"/>
      <c r="E11" s="41"/>
      <c r="F11" s="15"/>
      <c r="G11" s="15"/>
      <c r="H11" s="15"/>
      <c r="I11" s="15"/>
      <c r="J11" s="15"/>
    </row>
    <row r="12" spans="1:10" ht="12.75" customHeight="1" x14ac:dyDescent="0.25">
      <c r="A12" s="27" t="s">
        <v>254</v>
      </c>
      <c r="B12" s="27" t="s">
        <v>862</v>
      </c>
      <c r="C12" s="28">
        <v>40773</v>
      </c>
      <c r="D12" s="40"/>
      <c r="E12" s="41"/>
      <c r="F12" s="15"/>
      <c r="G12" s="15"/>
      <c r="H12" s="15"/>
      <c r="I12" s="15"/>
      <c r="J12" s="15"/>
    </row>
    <row r="13" spans="1:10" ht="12.75" customHeight="1" x14ac:dyDescent="0.25">
      <c r="A13" s="27" t="s">
        <v>283</v>
      </c>
      <c r="B13" s="27" t="s">
        <v>864</v>
      </c>
      <c r="C13" s="28">
        <v>40819</v>
      </c>
      <c r="D13" s="40"/>
      <c r="E13" s="41"/>
      <c r="F13" s="15"/>
      <c r="G13" s="15"/>
      <c r="H13" s="15"/>
      <c r="I13" s="15"/>
      <c r="J13" s="15"/>
    </row>
    <row r="14" spans="1:10" ht="12.75" customHeight="1" x14ac:dyDescent="0.25">
      <c r="A14" s="27" t="s">
        <v>325</v>
      </c>
      <c r="B14" s="27" t="s">
        <v>854</v>
      </c>
      <c r="C14" s="28">
        <v>40917</v>
      </c>
      <c r="D14" s="40"/>
      <c r="E14" s="41"/>
      <c r="F14" s="15"/>
      <c r="G14" s="15"/>
      <c r="H14" s="15"/>
      <c r="I14" s="15"/>
      <c r="J14" s="15"/>
    </row>
    <row r="15" spans="1:10" ht="12.75" customHeight="1" x14ac:dyDescent="0.25">
      <c r="A15" s="27" t="s">
        <v>556</v>
      </c>
      <c r="B15" s="27" t="s">
        <v>861</v>
      </c>
      <c r="C15" s="28">
        <v>40966</v>
      </c>
      <c r="D15" s="40"/>
      <c r="E15" s="41"/>
      <c r="F15" s="15"/>
      <c r="G15" s="15"/>
      <c r="H15" s="15"/>
      <c r="I15" s="15"/>
      <c r="J15" s="15"/>
    </row>
    <row r="16" spans="1:10" ht="12.75" customHeight="1" x14ac:dyDescent="0.25">
      <c r="A16" s="27" t="s">
        <v>399</v>
      </c>
      <c r="B16" s="27" t="s">
        <v>865</v>
      </c>
      <c r="C16" s="28">
        <v>40981</v>
      </c>
      <c r="D16" s="40"/>
      <c r="E16" s="41"/>
      <c r="F16" s="15"/>
      <c r="G16" s="15"/>
      <c r="H16" s="15"/>
      <c r="I16" s="15"/>
      <c r="J16" s="15"/>
    </row>
    <row r="17" spans="1:10" ht="12.75" customHeight="1" x14ac:dyDescent="0.25">
      <c r="A17" s="27" t="s">
        <v>267</v>
      </c>
      <c r="B17" s="27" t="s">
        <v>864</v>
      </c>
      <c r="C17" s="28">
        <v>41036</v>
      </c>
      <c r="D17" s="40"/>
      <c r="E17" s="41"/>
      <c r="F17" s="15"/>
      <c r="G17" s="15"/>
      <c r="H17" s="15"/>
      <c r="I17" s="15"/>
      <c r="J17" s="15"/>
    </row>
    <row r="18" spans="1:10" ht="12.75" customHeight="1" x14ac:dyDescent="0.25">
      <c r="A18" s="27" t="s">
        <v>430</v>
      </c>
      <c r="B18" s="27" t="s">
        <v>862</v>
      </c>
      <c r="C18" s="28">
        <v>41050</v>
      </c>
      <c r="D18" s="40"/>
      <c r="E18" s="41"/>
      <c r="F18" s="15"/>
      <c r="G18" s="15"/>
      <c r="H18" s="15"/>
      <c r="I18" s="15"/>
      <c r="J18" s="15"/>
    </row>
    <row r="19" spans="1:10" ht="12.75" customHeight="1" x14ac:dyDescent="0.25">
      <c r="A19" s="27" t="s">
        <v>547</v>
      </c>
      <c r="B19" s="27" t="s">
        <v>866</v>
      </c>
      <c r="C19" s="28">
        <v>41050</v>
      </c>
      <c r="D19" s="40"/>
      <c r="E19" s="41"/>
      <c r="F19" s="15"/>
      <c r="G19" s="15"/>
      <c r="H19" s="15"/>
      <c r="I19" s="15"/>
      <c r="J19" s="15"/>
    </row>
    <row r="20" spans="1:10" ht="12.75" customHeight="1" x14ac:dyDescent="0.25">
      <c r="A20" s="27" t="s">
        <v>732</v>
      </c>
      <c r="B20" s="27" t="s">
        <v>867</v>
      </c>
      <c r="C20" s="28">
        <v>41050</v>
      </c>
      <c r="D20" s="40"/>
      <c r="E20" s="41"/>
      <c r="F20" s="15"/>
      <c r="G20" s="15"/>
      <c r="H20" s="15"/>
      <c r="I20" s="15"/>
      <c r="J20" s="15"/>
    </row>
    <row r="21" spans="1:10" ht="12.75" customHeight="1" x14ac:dyDescent="0.25">
      <c r="A21" s="27" t="s">
        <v>325</v>
      </c>
      <c r="B21" s="27" t="s">
        <v>861</v>
      </c>
      <c r="C21" s="28">
        <v>41050</v>
      </c>
      <c r="D21" s="40"/>
      <c r="E21" s="41"/>
      <c r="F21" s="15"/>
      <c r="G21" s="15"/>
      <c r="H21" s="15"/>
      <c r="I21" s="15"/>
      <c r="J21" s="15"/>
    </row>
    <row r="22" spans="1:10" ht="12.75" customHeight="1" x14ac:dyDescent="0.25">
      <c r="A22" s="27" t="s">
        <v>366</v>
      </c>
      <c r="B22" s="27" t="s">
        <v>864</v>
      </c>
      <c r="C22" s="28">
        <v>41050</v>
      </c>
      <c r="D22" s="40"/>
      <c r="E22" s="41"/>
      <c r="F22" s="15"/>
      <c r="G22" s="15"/>
      <c r="H22" s="15"/>
      <c r="I22" s="15"/>
      <c r="J22" s="15"/>
    </row>
    <row r="23" spans="1:10" ht="12.75" customHeight="1" x14ac:dyDescent="0.25">
      <c r="A23" s="27" t="s">
        <v>399</v>
      </c>
      <c r="B23" s="27" t="s">
        <v>867</v>
      </c>
      <c r="C23" s="28">
        <v>41050</v>
      </c>
      <c r="D23" s="40"/>
      <c r="E23" s="41"/>
      <c r="F23" s="15"/>
      <c r="G23" s="15"/>
      <c r="H23" s="15"/>
      <c r="I23" s="15"/>
      <c r="J23" s="15"/>
    </row>
    <row r="24" spans="1:10" ht="12.75" customHeight="1" x14ac:dyDescent="0.25">
      <c r="A24" s="27" t="s">
        <v>504</v>
      </c>
      <c r="B24" s="27" t="s">
        <v>864</v>
      </c>
      <c r="C24" s="28">
        <v>41078</v>
      </c>
      <c r="D24" s="40"/>
      <c r="E24" s="41"/>
      <c r="F24" s="15"/>
      <c r="G24" s="15"/>
      <c r="H24" s="15"/>
      <c r="I24" s="15"/>
      <c r="J24" s="15"/>
    </row>
    <row r="25" spans="1:10" ht="12.75" customHeight="1" x14ac:dyDescent="0.25">
      <c r="A25" s="27" t="s">
        <v>409</v>
      </c>
      <c r="B25" s="27" t="s">
        <v>866</v>
      </c>
      <c r="C25" s="28">
        <v>41079</v>
      </c>
      <c r="D25" s="40"/>
      <c r="E25" s="41"/>
      <c r="F25" s="15"/>
      <c r="G25" s="15"/>
      <c r="H25" s="15"/>
      <c r="I25" s="15"/>
      <c r="J25" s="15"/>
    </row>
    <row r="26" spans="1:10" ht="12.75" customHeight="1" x14ac:dyDescent="0.25">
      <c r="A26" s="27" t="s">
        <v>567</v>
      </c>
      <c r="B26" s="27" t="s">
        <v>854</v>
      </c>
      <c r="C26" s="28">
        <v>41079</v>
      </c>
      <c r="D26" s="40"/>
      <c r="E26" s="41"/>
      <c r="F26" s="15"/>
      <c r="G26" s="15"/>
      <c r="H26" s="15"/>
      <c r="I26" s="15"/>
      <c r="J26" s="15"/>
    </row>
    <row r="27" spans="1:10" ht="12.75" customHeight="1" x14ac:dyDescent="0.25">
      <c r="A27" s="27" t="s">
        <v>547</v>
      </c>
      <c r="B27" s="27" t="s">
        <v>865</v>
      </c>
      <c r="C27" s="28">
        <v>41079</v>
      </c>
      <c r="D27" s="40"/>
      <c r="E27" s="41"/>
      <c r="F27" s="15"/>
      <c r="G27" s="15"/>
      <c r="H27" s="15"/>
      <c r="I27" s="15"/>
      <c r="J27" s="15"/>
    </row>
    <row r="28" spans="1:10" ht="12.75" customHeight="1" x14ac:dyDescent="0.25">
      <c r="A28" s="27" t="s">
        <v>680</v>
      </c>
      <c r="B28" s="27" t="s">
        <v>866</v>
      </c>
      <c r="C28" s="28">
        <v>41092</v>
      </c>
      <c r="D28" s="40"/>
      <c r="E28" s="41"/>
      <c r="F28" s="15"/>
      <c r="G28" s="15"/>
      <c r="H28" s="15"/>
      <c r="I28" s="15"/>
      <c r="J28" s="15"/>
    </row>
    <row r="29" spans="1:10" ht="12.75" customHeight="1" x14ac:dyDescent="0.25">
      <c r="A29" s="27" t="s">
        <v>607</v>
      </c>
      <c r="B29" s="27" t="s">
        <v>861</v>
      </c>
      <c r="C29" s="28">
        <v>41092</v>
      </c>
      <c r="D29" s="40"/>
      <c r="E29" s="41"/>
      <c r="F29" s="15"/>
      <c r="G29" s="15"/>
      <c r="H29" s="15"/>
      <c r="I29" s="15"/>
      <c r="J29" s="15"/>
    </row>
    <row r="30" spans="1:10" ht="12.75" customHeight="1" x14ac:dyDescent="0.25">
      <c r="A30" s="27" t="s">
        <v>473</v>
      </c>
      <c r="B30" s="27" t="s">
        <v>863</v>
      </c>
      <c r="C30" s="28">
        <v>41183</v>
      </c>
      <c r="D30" s="40"/>
      <c r="E30" s="41"/>
      <c r="F30" s="15"/>
      <c r="G30" s="15"/>
      <c r="H30" s="15"/>
      <c r="I30" s="15"/>
      <c r="J30" s="15"/>
    </row>
    <row r="31" spans="1:10" ht="12.75" customHeight="1" x14ac:dyDescent="0.25">
      <c r="A31" s="27" t="s">
        <v>793</v>
      </c>
      <c r="B31" s="27" t="s">
        <v>861</v>
      </c>
      <c r="C31" s="28">
        <v>41183</v>
      </c>
      <c r="D31" s="40"/>
      <c r="E31" s="41"/>
      <c r="F31" s="15"/>
      <c r="G31" s="15"/>
      <c r="H31" s="15"/>
      <c r="I31" s="15"/>
      <c r="J31" s="15"/>
    </row>
    <row r="32" spans="1:10" ht="12.75" customHeight="1" x14ac:dyDescent="0.25">
      <c r="A32" s="27" t="s">
        <v>732</v>
      </c>
      <c r="B32" s="27" t="s">
        <v>868</v>
      </c>
      <c r="C32" s="28">
        <v>41183</v>
      </c>
      <c r="D32" s="40"/>
      <c r="E32" s="41"/>
      <c r="F32" s="15"/>
      <c r="G32" s="15"/>
      <c r="H32" s="15"/>
      <c r="I32" s="15"/>
      <c r="J32" s="15"/>
    </row>
    <row r="33" spans="1:10" ht="12.75" customHeight="1" x14ac:dyDescent="0.25">
      <c r="A33" s="27" t="s">
        <v>732</v>
      </c>
      <c r="B33" s="27" t="s">
        <v>869</v>
      </c>
      <c r="C33" s="28">
        <v>41183</v>
      </c>
      <c r="D33" s="40"/>
      <c r="E33" s="41"/>
      <c r="F33" s="15"/>
      <c r="G33" s="15"/>
      <c r="H33" s="15"/>
      <c r="I33" s="15"/>
      <c r="J33" s="15"/>
    </row>
    <row r="34" spans="1:10" ht="12.75" customHeight="1" x14ac:dyDescent="0.25">
      <c r="A34" s="27" t="s">
        <v>295</v>
      </c>
      <c r="B34" s="27" t="s">
        <v>861</v>
      </c>
      <c r="C34" s="28">
        <v>41197</v>
      </c>
      <c r="D34" s="40"/>
      <c r="E34" s="41"/>
      <c r="F34" s="15"/>
      <c r="G34" s="15"/>
      <c r="H34" s="15"/>
      <c r="I34" s="15"/>
      <c r="J34" s="15"/>
    </row>
    <row r="35" spans="1:10" ht="12.75" customHeight="1" x14ac:dyDescent="0.25">
      <c r="E35"/>
      <c r="F35"/>
    </row>
    <row r="36" spans="1:10" ht="12.75" customHeight="1" x14ac:dyDescent="0.25">
      <c r="E36"/>
      <c r="F36"/>
    </row>
    <row r="37" spans="1:10" ht="12.75" customHeight="1" x14ac:dyDescent="0.25">
      <c r="E37"/>
      <c r="F37"/>
    </row>
  </sheetData>
  <phoneticPr fontId="1" type="noConversion"/>
  <dataValidations count="1">
    <dataValidation type="list" allowBlank="1" showInputMessage="1" showErrorMessage="1" sqref="B2:B34">
      <formula1>#REF!</formula1>
    </dataValidation>
  </dataValidations>
  <pageMargins left="0.78740157499999996" right="0.78740157499999996" top="0.984251969" bottom="0.984251969" header="0.4921259845" footer="0.4921259845"/>
  <pageSetup paperSize="8" orientation="landscape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F12"/>
  <sheetViews>
    <sheetView workbookViewId="0"/>
  </sheetViews>
  <sheetFormatPr baseColWidth="10" defaultRowHeight="12.75" x14ac:dyDescent="0.2"/>
  <cols>
    <col min="1" max="1" width="11.5703125" customWidth="1"/>
    <col min="2" max="2" width="16.7109375" bestFit="1" customWidth="1"/>
    <col min="3" max="3" width="15.140625" customWidth="1"/>
    <col min="4" max="4" width="4.140625" customWidth="1"/>
    <col min="5" max="5" width="20.28515625" bestFit="1" customWidth="1"/>
    <col min="6" max="6" width="26.140625" customWidth="1"/>
    <col min="7" max="7" width="8.140625" customWidth="1"/>
  </cols>
  <sheetData>
    <row r="1" spans="1:6" ht="32.25" customHeight="1" x14ac:dyDescent="0.2"/>
    <row r="2" spans="1:6" ht="25.5" x14ac:dyDescent="0.2">
      <c r="A2" s="39" t="s">
        <v>850</v>
      </c>
      <c r="B2" s="39" t="s">
        <v>849</v>
      </c>
      <c r="C2" s="39" t="s">
        <v>880</v>
      </c>
      <c r="E2" s="61" t="s">
        <v>891</v>
      </c>
      <c r="F2" s="61" t="s">
        <v>893</v>
      </c>
    </row>
    <row r="3" spans="1:6" x14ac:dyDescent="0.2">
      <c r="A3" s="15" t="s">
        <v>854</v>
      </c>
      <c r="B3" s="15" t="s">
        <v>851</v>
      </c>
      <c r="C3" s="15">
        <v>2</v>
      </c>
      <c r="E3" s="15"/>
      <c r="F3" s="15"/>
    </row>
    <row r="4" spans="1:6" x14ac:dyDescent="0.2">
      <c r="A4" s="15" t="s">
        <v>861</v>
      </c>
      <c r="B4" s="15" t="s">
        <v>855</v>
      </c>
      <c r="C4" s="15">
        <v>4</v>
      </c>
      <c r="E4" s="15"/>
      <c r="F4" s="15"/>
    </row>
    <row r="5" spans="1:6" x14ac:dyDescent="0.2">
      <c r="A5" s="15" t="s">
        <v>862</v>
      </c>
      <c r="B5" s="15" t="s">
        <v>852</v>
      </c>
      <c r="C5" s="15">
        <v>2</v>
      </c>
      <c r="E5" s="15"/>
      <c r="F5" s="15"/>
    </row>
    <row r="6" spans="1:6" x14ac:dyDescent="0.2">
      <c r="A6" s="15" t="s">
        <v>863</v>
      </c>
      <c r="B6" s="15" t="s">
        <v>856</v>
      </c>
      <c r="C6" s="15">
        <v>4</v>
      </c>
      <c r="E6" s="15"/>
      <c r="F6" s="15"/>
    </row>
    <row r="7" spans="1:6" x14ac:dyDescent="0.2">
      <c r="A7" s="15" t="s">
        <v>864</v>
      </c>
      <c r="B7" s="15" t="s">
        <v>857</v>
      </c>
      <c r="C7" s="15">
        <v>5</v>
      </c>
      <c r="E7" s="15"/>
      <c r="F7" s="15"/>
    </row>
    <row r="8" spans="1:6" x14ac:dyDescent="0.2">
      <c r="A8" s="15" t="s">
        <v>866</v>
      </c>
      <c r="B8" s="15" t="s">
        <v>892</v>
      </c>
      <c r="C8" s="15">
        <v>2</v>
      </c>
      <c r="E8" s="15"/>
      <c r="F8" s="15"/>
    </row>
    <row r="9" spans="1:6" x14ac:dyDescent="0.2">
      <c r="A9" s="15" t="s">
        <v>865</v>
      </c>
      <c r="B9" s="15" t="s">
        <v>858</v>
      </c>
      <c r="C9" s="15">
        <v>4</v>
      </c>
      <c r="E9" s="15"/>
      <c r="F9" s="15"/>
    </row>
    <row r="10" spans="1:6" x14ac:dyDescent="0.2">
      <c r="A10" s="15" t="s">
        <v>867</v>
      </c>
      <c r="B10" s="15" t="s">
        <v>859</v>
      </c>
      <c r="C10" s="15">
        <v>5</v>
      </c>
      <c r="E10" s="15"/>
      <c r="F10" s="15"/>
    </row>
    <row r="11" spans="1:6" x14ac:dyDescent="0.2">
      <c r="A11" s="15" t="s">
        <v>868</v>
      </c>
      <c r="B11" s="15" t="s">
        <v>860</v>
      </c>
      <c r="C11" s="15">
        <v>5</v>
      </c>
      <c r="E11" s="15"/>
      <c r="F11" s="15"/>
    </row>
    <row r="12" spans="1:6" x14ac:dyDescent="0.2">
      <c r="A12" s="15" t="s">
        <v>869</v>
      </c>
      <c r="B12" s="15" t="s">
        <v>853</v>
      </c>
      <c r="C12" s="15">
        <v>2</v>
      </c>
      <c r="E12" s="15"/>
      <c r="F12" s="15"/>
    </row>
  </sheetData>
  <phoneticPr fontId="1" type="noConversion"/>
  <pageMargins left="0.78740157499999996" right="0.78740157499999996" top="0.984251969" bottom="0.984251969" header="0.4921259845" footer="0.4921259845"/>
  <headerFooter alignWithMargins="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B1:P17"/>
  <sheetViews>
    <sheetView showGridLines="0" showRowColHeaders="0" workbookViewId="0"/>
  </sheetViews>
  <sheetFormatPr baseColWidth="10" defaultRowHeight="12.75" x14ac:dyDescent="0.2"/>
  <cols>
    <col min="1" max="1" width="0.85546875" style="50" customWidth="1"/>
    <col min="2" max="2" width="15" style="50" customWidth="1"/>
    <col min="3" max="3" width="7.42578125" style="50" customWidth="1"/>
    <col min="4" max="4" width="0.85546875" style="50" customWidth="1"/>
    <col min="5" max="5" width="64.85546875" style="51" customWidth="1"/>
    <col min="6" max="16384" width="11.42578125" style="50"/>
  </cols>
  <sheetData>
    <row r="1" spans="2:16" ht="23.25" customHeight="1" x14ac:dyDescent="0.2"/>
    <row r="2" spans="2:16" ht="39.75" customHeight="1" x14ac:dyDescent="0.2">
      <c r="B2" s="110" t="s">
        <v>894</v>
      </c>
      <c r="C2" s="110"/>
      <c r="D2" s="110"/>
      <c r="E2" s="110"/>
    </row>
    <row r="4" spans="2:16" ht="38.25" x14ac:dyDescent="0.2">
      <c r="B4" s="52" t="s">
        <v>896</v>
      </c>
      <c r="C4" s="53" t="s">
        <v>895</v>
      </c>
      <c r="E4" s="52" t="s">
        <v>903</v>
      </c>
    </row>
    <row r="5" spans="2:16" x14ac:dyDescent="0.2">
      <c r="E5" s="50"/>
      <c r="I5" s="100" t="s">
        <v>919</v>
      </c>
      <c r="J5" s="101"/>
      <c r="K5" s="101"/>
      <c r="L5" s="101"/>
      <c r="M5" s="101"/>
      <c r="N5" s="101"/>
      <c r="O5" s="101"/>
      <c r="P5" s="102"/>
    </row>
    <row r="6" spans="2:16" s="54" customFormat="1" ht="13.5" x14ac:dyDescent="0.2">
      <c r="B6" s="55" t="str">
        <f t="shared" ref="B6:B14" si="0">IF(C6,"TCD"&amp;C6,"")</f>
        <v>TCD1</v>
      </c>
      <c r="C6" s="56">
        <f>MAX(C4:$C$4)+1</f>
        <v>1</v>
      </c>
      <c r="D6" s="50"/>
      <c r="E6" s="57" t="s">
        <v>904</v>
      </c>
      <c r="G6" s="54" t="s">
        <v>913</v>
      </c>
      <c r="H6" s="77" t="s">
        <v>912</v>
      </c>
      <c r="I6" s="103" t="s">
        <v>915</v>
      </c>
      <c r="J6" s="104"/>
      <c r="K6" s="104"/>
      <c r="L6" s="104"/>
      <c r="M6" s="104"/>
      <c r="N6" s="104"/>
      <c r="O6" s="104"/>
      <c r="P6" s="105"/>
    </row>
    <row r="7" spans="2:16" s="54" customFormat="1" x14ac:dyDescent="0.2">
      <c r="B7" s="54" t="str">
        <f t="shared" si="0"/>
        <v/>
      </c>
      <c r="C7" s="58"/>
      <c r="D7" s="50"/>
      <c r="E7" s="59"/>
      <c r="G7" s="54" t="s">
        <v>914</v>
      </c>
      <c r="I7" s="106" t="s">
        <v>916</v>
      </c>
      <c r="J7" s="107"/>
      <c r="K7" s="107"/>
      <c r="L7" s="107"/>
      <c r="M7" s="107"/>
      <c r="N7" s="107"/>
      <c r="O7" s="107"/>
      <c r="P7" s="108"/>
    </row>
    <row r="8" spans="2:16" s="54" customFormat="1" x14ac:dyDescent="0.2">
      <c r="B8" s="55" t="str">
        <f t="shared" si="0"/>
        <v>TCD2</v>
      </c>
      <c r="C8" s="56">
        <f>MAX(C$4:$C7)+1</f>
        <v>2</v>
      </c>
      <c r="D8" s="50"/>
      <c r="E8" s="57" t="s">
        <v>905</v>
      </c>
      <c r="I8" s="97" t="s">
        <v>920</v>
      </c>
      <c r="J8" s="98"/>
      <c r="K8" s="98"/>
      <c r="L8" s="98"/>
      <c r="M8" s="98"/>
      <c r="N8" s="98"/>
      <c r="O8" s="98"/>
      <c r="P8" s="99"/>
    </row>
    <row r="9" spans="2:16" s="54" customFormat="1" x14ac:dyDescent="0.2">
      <c r="B9" s="54" t="str">
        <f t="shared" si="0"/>
        <v/>
      </c>
      <c r="C9" s="58"/>
      <c r="D9" s="50"/>
      <c r="E9" s="59"/>
    </row>
    <row r="10" spans="2:16" s="54" customFormat="1" ht="51" x14ac:dyDescent="0.2">
      <c r="B10" s="55" t="str">
        <f t="shared" si="0"/>
        <v>TCD3</v>
      </c>
      <c r="C10" s="56">
        <f>MAX(C$4:$C9)+1</f>
        <v>3</v>
      </c>
      <c r="D10" s="50"/>
      <c r="E10" s="57" t="s">
        <v>924</v>
      </c>
      <c r="G10" s="78" t="s">
        <v>913</v>
      </c>
      <c r="H10" s="77" t="s">
        <v>912</v>
      </c>
      <c r="I10" s="100" t="s">
        <v>919</v>
      </c>
      <c r="J10" s="101"/>
      <c r="K10" s="101"/>
      <c r="L10" s="101"/>
      <c r="M10" s="101"/>
      <c r="N10" s="101"/>
      <c r="O10" s="101"/>
      <c r="P10" s="102"/>
    </row>
    <row r="11" spans="2:16" s="54" customFormat="1" ht="13.5" x14ac:dyDescent="0.2">
      <c r="B11" s="54" t="str">
        <f t="shared" si="0"/>
        <v/>
      </c>
      <c r="C11" s="58"/>
      <c r="D11" s="50"/>
      <c r="E11" s="59"/>
      <c r="G11" s="54" t="s">
        <v>914</v>
      </c>
      <c r="I11" s="103" t="s">
        <v>917</v>
      </c>
      <c r="J11" s="104"/>
      <c r="K11" s="104"/>
      <c r="L11" s="104"/>
      <c r="M11" s="104"/>
      <c r="N11" s="104"/>
      <c r="O11" s="104"/>
      <c r="P11" s="105"/>
    </row>
    <row r="12" spans="2:16" s="54" customFormat="1" ht="51" x14ac:dyDescent="0.2">
      <c r="B12" s="55" t="str">
        <f t="shared" si="0"/>
        <v>TCD4</v>
      </c>
      <c r="C12" s="56">
        <f>MAX(C$4:$C11)+1</f>
        <v>4</v>
      </c>
      <c r="D12" s="50"/>
      <c r="E12" s="57" t="s">
        <v>923</v>
      </c>
      <c r="I12" s="106" t="s">
        <v>916</v>
      </c>
      <c r="J12" s="107"/>
      <c r="K12" s="107"/>
      <c r="L12" s="107"/>
      <c r="M12" s="107"/>
      <c r="N12" s="107"/>
      <c r="O12" s="107"/>
      <c r="P12" s="108"/>
    </row>
    <row r="13" spans="2:16" s="54" customFormat="1" x14ac:dyDescent="0.2">
      <c r="B13" s="54" t="str">
        <f t="shared" si="0"/>
        <v/>
      </c>
      <c r="C13" s="58"/>
      <c r="D13" s="50"/>
      <c r="E13" s="59"/>
      <c r="I13" s="97" t="s">
        <v>920</v>
      </c>
      <c r="J13" s="98"/>
      <c r="K13" s="98"/>
      <c r="L13" s="98"/>
      <c r="M13" s="98"/>
      <c r="N13" s="98"/>
      <c r="O13" s="98"/>
      <c r="P13" s="99"/>
    </row>
    <row r="14" spans="2:16" s="54" customFormat="1" ht="38.25" x14ac:dyDescent="0.2">
      <c r="B14" s="55" t="str">
        <f t="shared" si="0"/>
        <v>TCD5</v>
      </c>
      <c r="C14" s="56">
        <f>MAX(C$4:$C13)+1</f>
        <v>5</v>
      </c>
      <c r="D14" s="50"/>
      <c r="E14" s="57" t="s">
        <v>922</v>
      </c>
      <c r="G14" s="78" t="s">
        <v>913</v>
      </c>
      <c r="H14" s="77" t="s">
        <v>912</v>
      </c>
      <c r="I14" s="100" t="s">
        <v>919</v>
      </c>
      <c r="J14" s="101"/>
      <c r="K14" s="101"/>
      <c r="L14" s="101"/>
      <c r="M14" s="101"/>
      <c r="N14" s="101"/>
      <c r="O14" s="101"/>
      <c r="P14" s="102"/>
    </row>
    <row r="15" spans="2:16" ht="13.5" x14ac:dyDescent="0.2">
      <c r="G15" s="54" t="s">
        <v>914</v>
      </c>
      <c r="I15" s="103" t="s">
        <v>918</v>
      </c>
      <c r="J15" s="104"/>
      <c r="K15" s="104"/>
      <c r="L15" s="104"/>
      <c r="M15" s="104"/>
      <c r="N15" s="104"/>
      <c r="O15" s="104"/>
      <c r="P15" s="105"/>
    </row>
    <row r="16" spans="2:16" ht="102" x14ac:dyDescent="0.2">
      <c r="B16" s="55" t="str">
        <f>IF(C16,"TCD"&amp;C16,"")</f>
        <v>TCD6</v>
      </c>
      <c r="C16" s="56">
        <f>MAX(C$4:$C15)+1</f>
        <v>6</v>
      </c>
      <c r="E16" s="57" t="s">
        <v>906</v>
      </c>
      <c r="I16" s="109" t="s">
        <v>921</v>
      </c>
      <c r="J16" s="107"/>
      <c r="K16" s="107"/>
      <c r="L16" s="107"/>
      <c r="M16" s="107"/>
      <c r="N16" s="107"/>
      <c r="O16" s="107"/>
      <c r="P16" s="108"/>
    </row>
    <row r="17" spans="9:16" x14ac:dyDescent="0.2">
      <c r="I17" s="97"/>
      <c r="J17" s="98"/>
      <c r="K17" s="98"/>
      <c r="L17" s="98"/>
      <c r="M17" s="98"/>
      <c r="N17" s="98"/>
      <c r="O17" s="98"/>
      <c r="P17" s="99"/>
    </row>
  </sheetData>
  <mergeCells count="13">
    <mergeCell ref="B2:E2"/>
    <mergeCell ref="I5:P5"/>
    <mergeCell ref="I6:P6"/>
    <mergeCell ref="I7:P7"/>
    <mergeCell ref="I8:P8"/>
    <mergeCell ref="I10:P10"/>
    <mergeCell ref="I11:P11"/>
    <mergeCell ref="I12:P12"/>
    <mergeCell ref="I17:P17"/>
    <mergeCell ref="I13:P13"/>
    <mergeCell ref="I14:P14"/>
    <mergeCell ref="I15:P15"/>
    <mergeCell ref="I16:P16"/>
  </mergeCells>
  <phoneticPr fontId="1" type="noConversion"/>
  <hyperlinks>
    <hyperlink ref="H6" r:id="rId1" display="http://video.doublevez.com/excel/2010/exercice.TCD.1.wmv"/>
    <hyperlink ref="H10" r:id="rId2" display="http://video.doublevez.com/excel/2010/exercice.TCD.2.wmv"/>
    <hyperlink ref="H14" r:id="rId3" display="http://video.doublevez.com/excel/2010/exercice.TCD.3.wmv"/>
    <hyperlink ref="I11" r:id="rId4"/>
    <hyperlink ref="I15" r:id="rId5"/>
    <hyperlink ref="I6" r:id="rId6"/>
  </hyperlinks>
  <pageMargins left="0.78740157499999996" right="0.78740157499999996" top="0.984251969" bottom="0.984251969" header="0.4921259845" footer="0.4921259845"/>
  <pageSetup paperSize="9" orientation="landscape" horizontalDpi="200" verticalDpi="200" r:id="rId7"/>
  <headerFooter alignWithMargins="0"/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P284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baseColWidth="10" defaultRowHeight="12.75" x14ac:dyDescent="0.2"/>
  <cols>
    <col min="1" max="1" width="14.28515625" style="3" customWidth="1"/>
    <col min="2" max="2" width="14.5703125" customWidth="1"/>
    <col min="3" max="3" width="13.42578125" bestFit="1" customWidth="1"/>
    <col min="4" max="4" width="10.5703125" customWidth="1"/>
    <col min="5" max="5" width="10" bestFit="1" customWidth="1"/>
    <col min="6" max="6" width="9" customWidth="1"/>
    <col min="7" max="7" width="6" customWidth="1"/>
    <col min="8" max="8" width="14.42578125" style="1" customWidth="1"/>
    <col min="9" max="9" width="7.140625" bestFit="1" customWidth="1"/>
    <col min="10" max="10" width="12.28515625" style="2" customWidth="1"/>
    <col min="11" max="11" width="6.7109375" customWidth="1"/>
    <col min="12" max="12" width="18.28515625" customWidth="1"/>
    <col min="13" max="13" width="16.140625" customWidth="1"/>
    <col min="14" max="14" width="15.85546875" customWidth="1"/>
    <col min="15" max="15" width="12.28515625" customWidth="1"/>
    <col min="16" max="16" width="10.5703125" customWidth="1"/>
  </cols>
  <sheetData>
    <row r="1" spans="1:16" ht="39" customHeight="1" x14ac:dyDescent="0.2">
      <c r="A1" s="5" t="s">
        <v>836</v>
      </c>
      <c r="B1" s="5" t="s">
        <v>0</v>
      </c>
      <c r="C1" s="5" t="s">
        <v>1</v>
      </c>
      <c r="D1" s="5" t="s">
        <v>3</v>
      </c>
      <c r="E1" s="5" t="s">
        <v>4</v>
      </c>
      <c r="F1" s="5" t="s">
        <v>5</v>
      </c>
      <c r="G1" s="5" t="s">
        <v>2</v>
      </c>
      <c r="H1" s="6" t="s">
        <v>6</v>
      </c>
      <c r="I1" s="5" t="s">
        <v>7</v>
      </c>
      <c r="J1" s="7" t="s">
        <v>8</v>
      </c>
      <c r="K1" s="8" t="s">
        <v>838</v>
      </c>
      <c r="L1" s="21" t="s">
        <v>885</v>
      </c>
      <c r="M1" s="21" t="s">
        <v>871</v>
      </c>
      <c r="N1" s="21" t="s">
        <v>870</v>
      </c>
      <c r="O1" s="21" t="s">
        <v>890</v>
      </c>
      <c r="P1" s="79" t="s">
        <v>929</v>
      </c>
    </row>
    <row r="2" spans="1:16" x14ac:dyDescent="0.2">
      <c r="A2" s="3" t="s">
        <v>10</v>
      </c>
      <c r="B2" t="s">
        <v>9</v>
      </c>
      <c r="C2" t="s">
        <v>909</v>
      </c>
      <c r="D2" t="s">
        <v>11</v>
      </c>
      <c r="E2" t="s">
        <v>12</v>
      </c>
      <c r="F2" t="s">
        <v>13</v>
      </c>
      <c r="G2">
        <v>3091</v>
      </c>
      <c r="H2" s="1">
        <v>21433.02</v>
      </c>
      <c r="I2" t="s">
        <v>14</v>
      </c>
      <c r="J2" s="2">
        <v>22582</v>
      </c>
      <c r="K2">
        <f t="shared" ref="K2:K64" si="0">DATEDIF(J2,"31/12/2011","y")</f>
        <v>50</v>
      </c>
    </row>
    <row r="3" spans="1:16" x14ac:dyDescent="0.2">
      <c r="A3" s="3" t="s">
        <v>17</v>
      </c>
      <c r="B3" t="s">
        <v>15</v>
      </c>
      <c r="C3" t="s">
        <v>16</v>
      </c>
      <c r="D3" t="s">
        <v>18</v>
      </c>
      <c r="E3" t="s">
        <v>12</v>
      </c>
      <c r="F3" t="s">
        <v>19</v>
      </c>
      <c r="G3">
        <v>3186</v>
      </c>
      <c r="H3" s="1">
        <v>33386.42</v>
      </c>
      <c r="I3" t="s">
        <v>20</v>
      </c>
      <c r="J3" s="2">
        <v>30265</v>
      </c>
      <c r="K3">
        <f t="shared" si="0"/>
        <v>29</v>
      </c>
    </row>
    <row r="4" spans="1:16" x14ac:dyDescent="0.2">
      <c r="A4" s="3" t="s">
        <v>23</v>
      </c>
      <c r="B4" t="s">
        <v>21</v>
      </c>
      <c r="C4" t="s">
        <v>22</v>
      </c>
      <c r="D4" t="s">
        <v>24</v>
      </c>
      <c r="E4" t="s">
        <v>12</v>
      </c>
      <c r="F4" t="s">
        <v>25</v>
      </c>
      <c r="G4">
        <v>3056</v>
      </c>
      <c r="H4" s="1">
        <v>56482.43</v>
      </c>
      <c r="I4" t="s">
        <v>20</v>
      </c>
      <c r="J4" s="2">
        <v>26282</v>
      </c>
      <c r="K4">
        <f t="shared" si="0"/>
        <v>40</v>
      </c>
    </row>
    <row r="5" spans="1:16" x14ac:dyDescent="0.2">
      <c r="A5" s="3" t="s">
        <v>28</v>
      </c>
      <c r="B5" t="s">
        <v>26</v>
      </c>
      <c r="C5" t="s">
        <v>27</v>
      </c>
      <c r="D5" t="s">
        <v>11</v>
      </c>
      <c r="E5" t="s">
        <v>29</v>
      </c>
      <c r="F5" t="s">
        <v>30</v>
      </c>
      <c r="G5">
        <v>3033</v>
      </c>
      <c r="H5" s="1">
        <v>23405.53</v>
      </c>
      <c r="I5" t="s">
        <v>14</v>
      </c>
      <c r="J5" s="2">
        <v>30764</v>
      </c>
      <c r="K5">
        <f t="shared" si="0"/>
        <v>27</v>
      </c>
    </row>
    <row r="6" spans="1:16" x14ac:dyDescent="0.2">
      <c r="A6" s="3" t="s">
        <v>33</v>
      </c>
      <c r="B6" t="s">
        <v>31</v>
      </c>
      <c r="C6" t="s">
        <v>32</v>
      </c>
      <c r="D6" t="s">
        <v>11</v>
      </c>
      <c r="E6" t="s">
        <v>12</v>
      </c>
      <c r="F6" t="s">
        <v>34</v>
      </c>
      <c r="G6">
        <v>3408</v>
      </c>
      <c r="H6" s="1">
        <v>23397.3</v>
      </c>
      <c r="I6" t="s">
        <v>20</v>
      </c>
      <c r="J6" s="2">
        <v>29962</v>
      </c>
      <c r="K6">
        <f t="shared" si="0"/>
        <v>29</v>
      </c>
    </row>
    <row r="7" spans="1:16" x14ac:dyDescent="0.2">
      <c r="A7" s="3" t="s">
        <v>37</v>
      </c>
      <c r="B7" t="s">
        <v>35</v>
      </c>
      <c r="C7" t="s">
        <v>36</v>
      </c>
      <c r="D7" t="s">
        <v>11</v>
      </c>
      <c r="E7" t="s">
        <v>29</v>
      </c>
      <c r="F7" t="s">
        <v>38</v>
      </c>
      <c r="G7">
        <v>3132</v>
      </c>
      <c r="H7" s="1">
        <v>30055.19</v>
      </c>
      <c r="I7" t="s">
        <v>20</v>
      </c>
      <c r="J7" s="2">
        <v>20447</v>
      </c>
      <c r="K7">
        <f t="shared" si="0"/>
        <v>56</v>
      </c>
    </row>
    <row r="8" spans="1:16" x14ac:dyDescent="0.2">
      <c r="A8" s="3" t="s">
        <v>884</v>
      </c>
      <c r="B8" t="s">
        <v>35</v>
      </c>
      <c r="C8" t="s">
        <v>39</v>
      </c>
      <c r="D8" t="s">
        <v>11</v>
      </c>
      <c r="E8" t="s">
        <v>29</v>
      </c>
      <c r="F8" t="s">
        <v>40</v>
      </c>
      <c r="G8">
        <v>3766</v>
      </c>
      <c r="H8" s="1">
        <v>25991.41</v>
      </c>
      <c r="I8" t="s">
        <v>20</v>
      </c>
      <c r="J8" s="2">
        <v>24490</v>
      </c>
      <c r="K8">
        <f t="shared" si="0"/>
        <v>44</v>
      </c>
    </row>
    <row r="9" spans="1:16" x14ac:dyDescent="0.2">
      <c r="A9" s="3" t="s">
        <v>42</v>
      </c>
      <c r="B9" t="s">
        <v>35</v>
      </c>
      <c r="C9" t="s">
        <v>41</v>
      </c>
      <c r="D9" t="s">
        <v>24</v>
      </c>
      <c r="E9" t="s">
        <v>43</v>
      </c>
      <c r="F9" t="s">
        <v>44</v>
      </c>
      <c r="G9">
        <v>3421</v>
      </c>
      <c r="H9" s="1">
        <v>56687.15</v>
      </c>
      <c r="I9" t="s">
        <v>14</v>
      </c>
      <c r="J9" s="2">
        <v>25707</v>
      </c>
      <c r="K9">
        <f t="shared" si="0"/>
        <v>41</v>
      </c>
    </row>
    <row r="10" spans="1:16" x14ac:dyDescent="0.2">
      <c r="A10" s="3" t="s">
        <v>47</v>
      </c>
      <c r="B10" t="s">
        <v>45</v>
      </c>
      <c r="C10" t="s">
        <v>46</v>
      </c>
      <c r="D10" t="s">
        <v>18</v>
      </c>
      <c r="E10" t="s">
        <v>29</v>
      </c>
      <c r="F10" t="s">
        <v>48</v>
      </c>
      <c r="G10">
        <v>3419</v>
      </c>
      <c r="H10" s="1">
        <v>38985.629999999997</v>
      </c>
      <c r="I10" t="s">
        <v>20</v>
      </c>
      <c r="J10" s="2">
        <v>24368</v>
      </c>
      <c r="K10">
        <f t="shared" si="0"/>
        <v>45</v>
      </c>
    </row>
    <row r="11" spans="1:16" x14ac:dyDescent="0.2">
      <c r="A11" s="3" t="s">
        <v>51</v>
      </c>
      <c r="B11" t="s">
        <v>49</v>
      </c>
      <c r="C11" t="s">
        <v>50</v>
      </c>
      <c r="D11" t="s">
        <v>24</v>
      </c>
      <c r="E11" t="s">
        <v>29</v>
      </c>
      <c r="F11" t="s">
        <v>30</v>
      </c>
      <c r="G11">
        <v>3127</v>
      </c>
      <c r="H11" s="1">
        <v>32083.64</v>
      </c>
      <c r="I11" t="s">
        <v>14</v>
      </c>
      <c r="J11" s="2">
        <v>25304</v>
      </c>
      <c r="K11">
        <f t="shared" si="0"/>
        <v>42</v>
      </c>
    </row>
    <row r="12" spans="1:16" x14ac:dyDescent="0.2">
      <c r="A12" s="3" t="s">
        <v>54</v>
      </c>
      <c r="B12" t="s">
        <v>52</v>
      </c>
      <c r="C12" t="s">
        <v>53</v>
      </c>
      <c r="D12" t="s">
        <v>18</v>
      </c>
      <c r="E12" t="s">
        <v>12</v>
      </c>
      <c r="F12" t="s">
        <v>55</v>
      </c>
      <c r="G12">
        <v>3060</v>
      </c>
      <c r="H12" s="1">
        <v>25438.560000000001</v>
      </c>
      <c r="I12" t="s">
        <v>14</v>
      </c>
      <c r="J12" s="2">
        <v>24858</v>
      </c>
      <c r="K12">
        <f t="shared" si="0"/>
        <v>43</v>
      </c>
    </row>
    <row r="13" spans="1:16" x14ac:dyDescent="0.2">
      <c r="A13" s="3" t="s">
        <v>58</v>
      </c>
      <c r="B13" t="s">
        <v>56</v>
      </c>
      <c r="C13" t="s">
        <v>57</v>
      </c>
      <c r="D13" t="s">
        <v>24</v>
      </c>
      <c r="E13" t="s">
        <v>29</v>
      </c>
      <c r="F13" t="s">
        <v>59</v>
      </c>
      <c r="G13">
        <v>3147</v>
      </c>
      <c r="H13" s="1">
        <v>37832.730000000003</v>
      </c>
      <c r="I13" t="s">
        <v>14</v>
      </c>
      <c r="J13" s="2">
        <v>24491</v>
      </c>
      <c r="K13">
        <f t="shared" si="0"/>
        <v>44</v>
      </c>
    </row>
    <row r="14" spans="1:16" x14ac:dyDescent="0.2">
      <c r="A14" s="3" t="s">
        <v>62</v>
      </c>
      <c r="B14" t="s">
        <v>60</v>
      </c>
      <c r="C14" t="s">
        <v>61</v>
      </c>
      <c r="D14" t="s">
        <v>11</v>
      </c>
      <c r="E14" t="s">
        <v>12</v>
      </c>
      <c r="F14" t="s">
        <v>63</v>
      </c>
      <c r="G14">
        <v>3795</v>
      </c>
      <c r="H14" s="1">
        <v>26263.48</v>
      </c>
      <c r="I14" t="s">
        <v>14</v>
      </c>
      <c r="J14" s="2">
        <v>24804</v>
      </c>
      <c r="K14">
        <f t="shared" si="0"/>
        <v>44</v>
      </c>
    </row>
    <row r="15" spans="1:16" x14ac:dyDescent="0.2">
      <c r="A15" s="3" t="s">
        <v>66</v>
      </c>
      <c r="B15" t="s">
        <v>64</v>
      </c>
      <c r="C15" t="s">
        <v>65</v>
      </c>
      <c r="D15" t="s">
        <v>18</v>
      </c>
      <c r="E15" t="s">
        <v>29</v>
      </c>
      <c r="F15" t="s">
        <v>13</v>
      </c>
      <c r="G15">
        <v>3725</v>
      </c>
      <c r="H15" s="1">
        <v>28919</v>
      </c>
      <c r="I15" t="s">
        <v>14</v>
      </c>
      <c r="J15" s="2">
        <v>20384</v>
      </c>
      <c r="K15">
        <f t="shared" si="0"/>
        <v>56</v>
      </c>
    </row>
    <row r="16" spans="1:16" x14ac:dyDescent="0.2">
      <c r="A16" s="3" t="s">
        <v>69</v>
      </c>
      <c r="B16" t="s">
        <v>67</v>
      </c>
      <c r="C16" t="s">
        <v>68</v>
      </c>
      <c r="D16" t="s">
        <v>11</v>
      </c>
      <c r="E16" t="s">
        <v>12</v>
      </c>
      <c r="F16" t="s">
        <v>70</v>
      </c>
      <c r="G16">
        <v>3072</v>
      </c>
      <c r="H16" s="1">
        <v>24443.68</v>
      </c>
      <c r="I16" t="s">
        <v>14</v>
      </c>
      <c r="J16" s="2">
        <v>27548</v>
      </c>
      <c r="K16">
        <f t="shared" si="0"/>
        <v>36</v>
      </c>
    </row>
    <row r="17" spans="1:11" x14ac:dyDescent="0.2">
      <c r="A17" s="3" t="s">
        <v>73</v>
      </c>
      <c r="B17" t="s">
        <v>71</v>
      </c>
      <c r="C17" t="s">
        <v>72</v>
      </c>
      <c r="D17" t="s">
        <v>11</v>
      </c>
      <c r="E17" t="s">
        <v>29</v>
      </c>
      <c r="F17" t="s">
        <v>74</v>
      </c>
      <c r="G17">
        <v>3280</v>
      </c>
      <c r="H17" s="1">
        <v>17565.52</v>
      </c>
      <c r="I17" t="s">
        <v>14</v>
      </c>
      <c r="J17" s="2">
        <v>30341</v>
      </c>
      <c r="K17">
        <f t="shared" si="0"/>
        <v>28</v>
      </c>
    </row>
    <row r="18" spans="1:11" x14ac:dyDescent="0.2">
      <c r="A18" s="3" t="s">
        <v>77</v>
      </c>
      <c r="B18" t="s">
        <v>75</v>
      </c>
      <c r="C18" t="s">
        <v>76</v>
      </c>
      <c r="D18" t="s">
        <v>11</v>
      </c>
      <c r="E18" t="s">
        <v>43</v>
      </c>
      <c r="F18" t="s">
        <v>70</v>
      </c>
      <c r="G18">
        <v>3090</v>
      </c>
      <c r="H18" s="1">
        <v>26606.080000000002</v>
      </c>
      <c r="I18" t="s">
        <v>20</v>
      </c>
      <c r="J18" s="2">
        <v>26332</v>
      </c>
      <c r="K18">
        <f t="shared" si="0"/>
        <v>39</v>
      </c>
    </row>
    <row r="19" spans="1:11" x14ac:dyDescent="0.2">
      <c r="A19" s="3" t="s">
        <v>80</v>
      </c>
      <c r="B19" t="s">
        <v>78</v>
      </c>
      <c r="C19" t="s">
        <v>79</v>
      </c>
      <c r="D19" t="s">
        <v>11</v>
      </c>
      <c r="E19" t="s">
        <v>29</v>
      </c>
      <c r="F19" t="s">
        <v>81</v>
      </c>
      <c r="G19">
        <v>3632</v>
      </c>
      <c r="H19" s="1">
        <v>23660.81</v>
      </c>
      <c r="I19" t="s">
        <v>14</v>
      </c>
      <c r="J19" s="2">
        <v>20433</v>
      </c>
      <c r="K19">
        <f t="shared" si="0"/>
        <v>56</v>
      </c>
    </row>
    <row r="20" spans="1:11" x14ac:dyDescent="0.2">
      <c r="A20" s="3" t="s">
        <v>83</v>
      </c>
      <c r="B20" t="s">
        <v>78</v>
      </c>
      <c r="C20" t="s">
        <v>82</v>
      </c>
      <c r="D20" t="s">
        <v>11</v>
      </c>
      <c r="E20" t="s">
        <v>12</v>
      </c>
      <c r="F20" t="s">
        <v>84</v>
      </c>
      <c r="G20">
        <v>3880</v>
      </c>
      <c r="H20" s="1">
        <v>27917.52</v>
      </c>
      <c r="I20" t="s">
        <v>14</v>
      </c>
      <c r="J20" s="2">
        <v>27487</v>
      </c>
      <c r="K20">
        <f t="shared" si="0"/>
        <v>36</v>
      </c>
    </row>
    <row r="21" spans="1:11" x14ac:dyDescent="0.2">
      <c r="A21" s="3" t="s">
        <v>87</v>
      </c>
      <c r="B21" t="s">
        <v>85</v>
      </c>
      <c r="C21" t="s">
        <v>86</v>
      </c>
      <c r="D21" t="s">
        <v>11</v>
      </c>
      <c r="E21" t="s">
        <v>29</v>
      </c>
      <c r="F21" t="s">
        <v>88</v>
      </c>
      <c r="G21">
        <v>3541</v>
      </c>
      <c r="H21" s="1">
        <v>26357.96</v>
      </c>
      <c r="I21" t="s">
        <v>20</v>
      </c>
      <c r="J21" s="2">
        <v>20548</v>
      </c>
      <c r="K21">
        <f t="shared" si="0"/>
        <v>55</v>
      </c>
    </row>
    <row r="22" spans="1:11" x14ac:dyDescent="0.2">
      <c r="A22" s="3" t="s">
        <v>91</v>
      </c>
      <c r="B22" t="s">
        <v>89</v>
      </c>
      <c r="C22" t="s">
        <v>90</v>
      </c>
      <c r="D22" t="s">
        <v>11</v>
      </c>
      <c r="E22" t="s">
        <v>29</v>
      </c>
      <c r="F22" t="s">
        <v>92</v>
      </c>
      <c r="G22">
        <v>3595</v>
      </c>
      <c r="H22" s="1">
        <v>19949.29</v>
      </c>
      <c r="I22" t="s">
        <v>14</v>
      </c>
      <c r="J22" s="2">
        <v>29197</v>
      </c>
      <c r="K22">
        <f t="shared" si="0"/>
        <v>32</v>
      </c>
    </row>
    <row r="23" spans="1:11" x14ac:dyDescent="0.2">
      <c r="A23" s="3" t="s">
        <v>94</v>
      </c>
      <c r="B23" t="s">
        <v>93</v>
      </c>
      <c r="C23" t="s">
        <v>16</v>
      </c>
      <c r="D23" t="s">
        <v>11</v>
      </c>
      <c r="E23" t="s">
        <v>29</v>
      </c>
      <c r="F23" t="s">
        <v>95</v>
      </c>
      <c r="G23">
        <v>3008</v>
      </c>
      <c r="H23" s="1">
        <v>28505.86</v>
      </c>
      <c r="I23" t="s">
        <v>20</v>
      </c>
      <c r="J23" s="2">
        <v>31655</v>
      </c>
      <c r="K23">
        <f t="shared" si="0"/>
        <v>25</v>
      </c>
    </row>
    <row r="24" spans="1:11" x14ac:dyDescent="0.2">
      <c r="A24" s="3" t="s">
        <v>97</v>
      </c>
      <c r="B24" t="s">
        <v>96</v>
      </c>
      <c r="C24" t="s">
        <v>82</v>
      </c>
      <c r="D24" t="s">
        <v>11</v>
      </c>
      <c r="E24" t="s">
        <v>12</v>
      </c>
      <c r="F24" t="s">
        <v>63</v>
      </c>
      <c r="G24">
        <v>3013</v>
      </c>
      <c r="H24" s="1">
        <v>22918.04</v>
      </c>
      <c r="I24" t="s">
        <v>14</v>
      </c>
      <c r="J24" s="2">
        <v>23795</v>
      </c>
      <c r="K24">
        <f t="shared" si="0"/>
        <v>46</v>
      </c>
    </row>
    <row r="25" spans="1:11" x14ac:dyDescent="0.2">
      <c r="A25" s="3" t="s">
        <v>100</v>
      </c>
      <c r="B25" t="s">
        <v>98</v>
      </c>
      <c r="C25" t="s">
        <v>99</v>
      </c>
      <c r="D25" t="s">
        <v>11</v>
      </c>
      <c r="E25" t="s">
        <v>29</v>
      </c>
      <c r="F25" t="s">
        <v>13</v>
      </c>
      <c r="G25">
        <v>3486</v>
      </c>
      <c r="H25" s="1">
        <v>22495.79</v>
      </c>
      <c r="I25" t="s">
        <v>14</v>
      </c>
      <c r="J25" s="2">
        <v>28694</v>
      </c>
      <c r="K25">
        <f t="shared" si="0"/>
        <v>33</v>
      </c>
    </row>
    <row r="26" spans="1:11" x14ac:dyDescent="0.2">
      <c r="A26" s="3" t="s">
        <v>103</v>
      </c>
      <c r="B26" t="s">
        <v>101</v>
      </c>
      <c r="C26" t="s">
        <v>102</v>
      </c>
      <c r="D26" t="s">
        <v>24</v>
      </c>
      <c r="E26" t="s">
        <v>12</v>
      </c>
      <c r="F26" t="s">
        <v>25</v>
      </c>
      <c r="G26">
        <v>3636</v>
      </c>
      <c r="H26" s="1">
        <v>60167.99</v>
      </c>
      <c r="I26" t="s">
        <v>20</v>
      </c>
      <c r="J26" s="2">
        <v>23617</v>
      </c>
      <c r="K26">
        <f t="shared" si="0"/>
        <v>47</v>
      </c>
    </row>
    <row r="27" spans="1:11" x14ac:dyDescent="0.2">
      <c r="A27" s="3" t="s">
        <v>106</v>
      </c>
      <c r="B27" t="s">
        <v>104</v>
      </c>
      <c r="C27" t="s">
        <v>105</v>
      </c>
      <c r="D27" t="s">
        <v>11</v>
      </c>
      <c r="E27" t="s">
        <v>29</v>
      </c>
      <c r="F27" t="s">
        <v>13</v>
      </c>
      <c r="G27">
        <v>3287</v>
      </c>
      <c r="H27" s="1">
        <v>22764.38</v>
      </c>
      <c r="I27" t="s">
        <v>14</v>
      </c>
      <c r="J27" s="2">
        <v>20200</v>
      </c>
      <c r="K27">
        <f t="shared" si="0"/>
        <v>56</v>
      </c>
    </row>
    <row r="28" spans="1:11" x14ac:dyDescent="0.2">
      <c r="A28" s="3" t="s">
        <v>109</v>
      </c>
      <c r="B28" t="s">
        <v>107</v>
      </c>
      <c r="C28" t="s">
        <v>108</v>
      </c>
      <c r="D28" t="s">
        <v>11</v>
      </c>
      <c r="E28" t="s">
        <v>29</v>
      </c>
      <c r="F28" t="s">
        <v>110</v>
      </c>
      <c r="G28">
        <v>3141</v>
      </c>
      <c r="H28" s="1">
        <v>24578.33</v>
      </c>
      <c r="I28" t="s">
        <v>14</v>
      </c>
      <c r="J28" s="2">
        <v>30507</v>
      </c>
      <c r="K28">
        <f t="shared" si="0"/>
        <v>28</v>
      </c>
    </row>
    <row r="29" spans="1:11" x14ac:dyDescent="0.2">
      <c r="A29" s="3" t="s">
        <v>889</v>
      </c>
      <c r="B29" t="s">
        <v>111</v>
      </c>
      <c r="C29" t="s">
        <v>112</v>
      </c>
      <c r="D29" t="s">
        <v>11</v>
      </c>
      <c r="E29" t="s">
        <v>29</v>
      </c>
      <c r="F29" t="s">
        <v>113</v>
      </c>
      <c r="G29">
        <v>3710</v>
      </c>
      <c r="H29" s="1">
        <v>24680.78</v>
      </c>
      <c r="I29" t="s">
        <v>14</v>
      </c>
      <c r="J29" s="2">
        <v>19813</v>
      </c>
      <c r="K29">
        <f t="shared" si="0"/>
        <v>57</v>
      </c>
    </row>
    <row r="30" spans="1:11" x14ac:dyDescent="0.2">
      <c r="A30" s="3" t="s">
        <v>116</v>
      </c>
      <c r="B30" t="s">
        <v>114</v>
      </c>
      <c r="C30" t="s">
        <v>115</v>
      </c>
      <c r="D30" t="s">
        <v>11</v>
      </c>
      <c r="E30" t="s">
        <v>29</v>
      </c>
      <c r="F30" t="s">
        <v>117</v>
      </c>
      <c r="G30">
        <v>3012</v>
      </c>
      <c r="H30" s="1">
        <v>22615.91</v>
      </c>
      <c r="I30" t="s">
        <v>14</v>
      </c>
      <c r="J30" s="2">
        <v>22386</v>
      </c>
      <c r="K30">
        <f t="shared" si="0"/>
        <v>50</v>
      </c>
    </row>
    <row r="31" spans="1:11" x14ac:dyDescent="0.2">
      <c r="A31" s="3" t="s">
        <v>120</v>
      </c>
      <c r="B31" t="s">
        <v>118</v>
      </c>
      <c r="C31" t="s">
        <v>119</v>
      </c>
      <c r="D31" t="s">
        <v>24</v>
      </c>
      <c r="E31" t="s">
        <v>12</v>
      </c>
      <c r="F31" t="s">
        <v>13</v>
      </c>
      <c r="G31">
        <v>3626</v>
      </c>
      <c r="H31" s="1">
        <v>52078.080000000002</v>
      </c>
      <c r="I31" t="s">
        <v>20</v>
      </c>
      <c r="J31" s="2">
        <v>24482</v>
      </c>
      <c r="K31">
        <f t="shared" si="0"/>
        <v>44</v>
      </c>
    </row>
    <row r="32" spans="1:11" x14ac:dyDescent="0.2">
      <c r="A32" s="3" t="s">
        <v>123</v>
      </c>
      <c r="B32" t="s">
        <v>121</v>
      </c>
      <c r="C32" t="s">
        <v>122</v>
      </c>
      <c r="D32" t="s">
        <v>18</v>
      </c>
      <c r="E32" t="s">
        <v>29</v>
      </c>
      <c r="F32" t="s">
        <v>110</v>
      </c>
      <c r="G32">
        <v>3733</v>
      </c>
      <c r="H32" s="1">
        <v>31492.83</v>
      </c>
      <c r="I32" t="s">
        <v>14</v>
      </c>
      <c r="J32" s="2">
        <v>18439</v>
      </c>
      <c r="K32">
        <f t="shared" si="0"/>
        <v>61</v>
      </c>
    </row>
    <row r="33" spans="1:11" x14ac:dyDescent="0.2">
      <c r="A33" s="3" t="s">
        <v>126</v>
      </c>
      <c r="B33" t="s">
        <v>124</v>
      </c>
      <c r="C33" t="s">
        <v>125</v>
      </c>
      <c r="D33" t="s">
        <v>18</v>
      </c>
      <c r="E33" t="s">
        <v>29</v>
      </c>
      <c r="F33" t="s">
        <v>127</v>
      </c>
      <c r="G33">
        <v>3799</v>
      </c>
      <c r="H33" s="1">
        <v>39985.46</v>
      </c>
      <c r="I33" t="s">
        <v>20</v>
      </c>
      <c r="J33" s="2">
        <v>23611</v>
      </c>
      <c r="K33">
        <f t="shared" si="0"/>
        <v>47</v>
      </c>
    </row>
    <row r="34" spans="1:11" x14ac:dyDescent="0.2">
      <c r="A34" s="3" t="s">
        <v>128</v>
      </c>
      <c r="B34" t="s">
        <v>124</v>
      </c>
      <c r="C34" t="s">
        <v>32</v>
      </c>
      <c r="D34" t="s">
        <v>11</v>
      </c>
      <c r="E34" t="s">
        <v>29</v>
      </c>
      <c r="F34" t="s">
        <v>113</v>
      </c>
      <c r="G34">
        <v>3023</v>
      </c>
      <c r="H34" s="1">
        <v>27854.880000000001</v>
      </c>
      <c r="I34" t="s">
        <v>20</v>
      </c>
      <c r="J34" s="2">
        <v>32710</v>
      </c>
      <c r="K34">
        <f t="shared" si="0"/>
        <v>22</v>
      </c>
    </row>
    <row r="35" spans="1:11" x14ac:dyDescent="0.2">
      <c r="A35" s="3" t="s">
        <v>573</v>
      </c>
      <c r="B35" t="s">
        <v>571</v>
      </c>
      <c r="C35" t="s">
        <v>572</v>
      </c>
      <c r="D35" t="s">
        <v>132</v>
      </c>
      <c r="E35" t="s">
        <v>29</v>
      </c>
      <c r="F35" t="s">
        <v>59</v>
      </c>
      <c r="G35">
        <v>3650</v>
      </c>
      <c r="H35" s="1">
        <v>75406.59</v>
      </c>
      <c r="I35" t="s">
        <v>14</v>
      </c>
      <c r="J35" s="2">
        <v>21962</v>
      </c>
      <c r="K35">
        <f t="shared" si="0"/>
        <v>51</v>
      </c>
    </row>
    <row r="36" spans="1:11" x14ac:dyDescent="0.2">
      <c r="A36" s="3" t="s">
        <v>136</v>
      </c>
      <c r="B36" t="s">
        <v>134</v>
      </c>
      <c r="C36" t="s">
        <v>135</v>
      </c>
      <c r="D36" t="s">
        <v>24</v>
      </c>
      <c r="E36" t="s">
        <v>29</v>
      </c>
      <c r="F36" t="s">
        <v>137</v>
      </c>
      <c r="G36">
        <v>3089</v>
      </c>
      <c r="H36" s="1">
        <v>43911.15</v>
      </c>
      <c r="I36" t="s">
        <v>20</v>
      </c>
      <c r="J36" s="2">
        <v>22797</v>
      </c>
      <c r="K36">
        <f t="shared" si="0"/>
        <v>49</v>
      </c>
    </row>
    <row r="37" spans="1:11" x14ac:dyDescent="0.2">
      <c r="A37" s="3" t="s">
        <v>140</v>
      </c>
      <c r="B37" t="s">
        <v>138</v>
      </c>
      <c r="C37" t="s">
        <v>139</v>
      </c>
      <c r="D37" t="s">
        <v>11</v>
      </c>
      <c r="E37" t="s">
        <v>29</v>
      </c>
      <c r="F37" t="s">
        <v>141</v>
      </c>
      <c r="G37">
        <v>3568</v>
      </c>
      <c r="H37" s="1">
        <v>27357.32</v>
      </c>
      <c r="I37" t="s">
        <v>20</v>
      </c>
      <c r="J37" s="2">
        <v>29869</v>
      </c>
      <c r="K37">
        <f t="shared" si="0"/>
        <v>30</v>
      </c>
    </row>
    <row r="38" spans="1:11" x14ac:dyDescent="0.2">
      <c r="A38" s="3" t="s">
        <v>144</v>
      </c>
      <c r="B38" t="s">
        <v>142</v>
      </c>
      <c r="C38" t="s">
        <v>143</v>
      </c>
      <c r="D38" t="s">
        <v>11</v>
      </c>
      <c r="E38" t="s">
        <v>12</v>
      </c>
      <c r="F38" t="s">
        <v>70</v>
      </c>
      <c r="G38">
        <v>3214</v>
      </c>
      <c r="H38" s="1">
        <v>24914.69</v>
      </c>
      <c r="I38" t="s">
        <v>14</v>
      </c>
      <c r="J38" s="2">
        <v>30220</v>
      </c>
      <c r="K38">
        <f t="shared" si="0"/>
        <v>29</v>
      </c>
    </row>
    <row r="39" spans="1:11" x14ac:dyDescent="0.2">
      <c r="A39" s="3" t="s">
        <v>147</v>
      </c>
      <c r="B39" t="s">
        <v>145</v>
      </c>
      <c r="C39" t="s">
        <v>146</v>
      </c>
      <c r="D39" t="s">
        <v>11</v>
      </c>
      <c r="E39" t="s">
        <v>12</v>
      </c>
      <c r="F39" t="s">
        <v>25</v>
      </c>
      <c r="G39">
        <v>3059</v>
      </c>
      <c r="H39" s="1">
        <v>23583.89</v>
      </c>
      <c r="I39" t="s">
        <v>14</v>
      </c>
      <c r="J39" s="2">
        <v>33378</v>
      </c>
      <c r="K39">
        <f t="shared" si="0"/>
        <v>20</v>
      </c>
    </row>
    <row r="40" spans="1:11" x14ac:dyDescent="0.2">
      <c r="A40" s="3" t="s">
        <v>149</v>
      </c>
      <c r="B40" t="s">
        <v>145</v>
      </c>
      <c r="C40" t="s">
        <v>148</v>
      </c>
      <c r="D40" t="s">
        <v>18</v>
      </c>
      <c r="E40" t="s">
        <v>12</v>
      </c>
      <c r="F40" t="s">
        <v>113</v>
      </c>
      <c r="G40">
        <v>3170</v>
      </c>
      <c r="H40" s="1">
        <v>30439.98</v>
      </c>
      <c r="I40" t="s">
        <v>14</v>
      </c>
      <c r="J40" s="2">
        <v>24825</v>
      </c>
      <c r="K40">
        <f t="shared" si="0"/>
        <v>44</v>
      </c>
    </row>
    <row r="41" spans="1:11" x14ac:dyDescent="0.2">
      <c r="A41" s="3" t="s">
        <v>152</v>
      </c>
      <c r="B41" t="s">
        <v>150</v>
      </c>
      <c r="C41" t="s">
        <v>151</v>
      </c>
      <c r="D41" t="s">
        <v>24</v>
      </c>
      <c r="E41" t="s">
        <v>12</v>
      </c>
      <c r="F41" t="s">
        <v>153</v>
      </c>
      <c r="G41">
        <v>3586</v>
      </c>
      <c r="H41" s="1">
        <v>36774.800000000003</v>
      </c>
      <c r="I41" t="s">
        <v>14</v>
      </c>
      <c r="J41" s="2">
        <v>31559</v>
      </c>
      <c r="K41">
        <f t="shared" si="0"/>
        <v>25</v>
      </c>
    </row>
    <row r="42" spans="1:11" x14ac:dyDescent="0.2">
      <c r="A42" s="3" t="s">
        <v>156</v>
      </c>
      <c r="B42" t="s">
        <v>154</v>
      </c>
      <c r="C42" t="s">
        <v>155</v>
      </c>
      <c r="D42" t="s">
        <v>24</v>
      </c>
      <c r="E42" t="s">
        <v>29</v>
      </c>
      <c r="F42" t="s">
        <v>25</v>
      </c>
      <c r="G42">
        <v>3095</v>
      </c>
      <c r="H42" s="1">
        <v>49118.3</v>
      </c>
      <c r="I42" t="s">
        <v>20</v>
      </c>
      <c r="J42" s="2">
        <v>30617</v>
      </c>
      <c r="K42">
        <f t="shared" si="0"/>
        <v>28</v>
      </c>
    </row>
    <row r="43" spans="1:11" x14ac:dyDescent="0.2">
      <c r="A43" s="3" t="s">
        <v>159</v>
      </c>
      <c r="B43" t="s">
        <v>157</v>
      </c>
      <c r="C43" t="s">
        <v>158</v>
      </c>
      <c r="D43" t="s">
        <v>11</v>
      </c>
      <c r="E43" t="s">
        <v>29</v>
      </c>
      <c r="F43" t="s">
        <v>113</v>
      </c>
      <c r="G43">
        <v>3080</v>
      </c>
      <c r="H43" s="1">
        <v>22626.29</v>
      </c>
      <c r="I43" t="s">
        <v>14</v>
      </c>
      <c r="J43" s="2">
        <v>26666</v>
      </c>
      <c r="K43">
        <f t="shared" si="0"/>
        <v>38</v>
      </c>
    </row>
    <row r="44" spans="1:11" x14ac:dyDescent="0.2">
      <c r="A44" s="3" t="s">
        <v>162</v>
      </c>
      <c r="B44" t="s">
        <v>160</v>
      </c>
      <c r="C44" t="s">
        <v>161</v>
      </c>
      <c r="D44" t="s">
        <v>18</v>
      </c>
      <c r="E44" t="s">
        <v>29</v>
      </c>
      <c r="F44" t="s">
        <v>163</v>
      </c>
      <c r="G44">
        <v>3111</v>
      </c>
      <c r="H44" s="1">
        <v>37725.519999999997</v>
      </c>
      <c r="I44" t="s">
        <v>20</v>
      </c>
      <c r="J44" s="2">
        <v>24240</v>
      </c>
      <c r="K44">
        <f t="shared" si="0"/>
        <v>45</v>
      </c>
    </row>
    <row r="45" spans="1:11" x14ac:dyDescent="0.2">
      <c r="A45" s="3" t="s">
        <v>802</v>
      </c>
      <c r="B45" t="s">
        <v>801</v>
      </c>
      <c r="C45" t="s">
        <v>396</v>
      </c>
      <c r="D45" t="s">
        <v>132</v>
      </c>
      <c r="E45" t="s">
        <v>29</v>
      </c>
      <c r="F45" t="s">
        <v>70</v>
      </c>
      <c r="G45">
        <v>3801</v>
      </c>
      <c r="H45" s="1">
        <v>95523.81</v>
      </c>
      <c r="I45" t="s">
        <v>14</v>
      </c>
      <c r="J45" s="2">
        <v>20662</v>
      </c>
      <c r="K45">
        <f t="shared" si="0"/>
        <v>55</v>
      </c>
    </row>
    <row r="46" spans="1:11" x14ac:dyDescent="0.2">
      <c r="A46" s="3" t="s">
        <v>169</v>
      </c>
      <c r="B46" t="s">
        <v>167</v>
      </c>
      <c r="C46" t="s">
        <v>168</v>
      </c>
      <c r="D46" t="s">
        <v>18</v>
      </c>
      <c r="E46" t="s">
        <v>29</v>
      </c>
      <c r="F46" t="s">
        <v>44</v>
      </c>
      <c r="G46">
        <v>3456</v>
      </c>
      <c r="H46" s="1">
        <v>35972.26</v>
      </c>
      <c r="I46" t="s">
        <v>20</v>
      </c>
      <c r="J46" s="2">
        <v>24801</v>
      </c>
      <c r="K46">
        <f t="shared" si="0"/>
        <v>44</v>
      </c>
    </row>
    <row r="47" spans="1:11" x14ac:dyDescent="0.2">
      <c r="A47" s="3" t="s">
        <v>172</v>
      </c>
      <c r="B47" t="s">
        <v>170</v>
      </c>
      <c r="C47" t="s">
        <v>171</v>
      </c>
      <c r="D47" t="s">
        <v>24</v>
      </c>
      <c r="E47" t="s">
        <v>29</v>
      </c>
      <c r="F47" t="s">
        <v>44</v>
      </c>
      <c r="G47">
        <v>3002</v>
      </c>
      <c r="H47" s="1">
        <v>62430.96</v>
      </c>
      <c r="I47" t="s">
        <v>20</v>
      </c>
      <c r="J47" s="2">
        <v>31405</v>
      </c>
      <c r="K47">
        <f t="shared" si="0"/>
        <v>26</v>
      </c>
    </row>
    <row r="48" spans="1:11" x14ac:dyDescent="0.2">
      <c r="A48" s="3" t="s">
        <v>175</v>
      </c>
      <c r="B48" t="s">
        <v>173</v>
      </c>
      <c r="C48" t="s">
        <v>174</v>
      </c>
      <c r="D48" t="s">
        <v>11</v>
      </c>
      <c r="E48" t="s">
        <v>29</v>
      </c>
      <c r="F48" t="s">
        <v>113</v>
      </c>
      <c r="G48">
        <v>3009</v>
      </c>
      <c r="H48" s="1">
        <v>22602.639999999999</v>
      </c>
      <c r="I48" t="s">
        <v>14</v>
      </c>
      <c r="J48" s="2">
        <v>26366</v>
      </c>
      <c r="K48">
        <f t="shared" si="0"/>
        <v>39</v>
      </c>
    </row>
    <row r="49" spans="1:11" x14ac:dyDescent="0.2">
      <c r="A49" s="3" t="s">
        <v>178</v>
      </c>
      <c r="B49" t="s">
        <v>176</v>
      </c>
      <c r="C49" t="s">
        <v>177</v>
      </c>
      <c r="D49" t="s">
        <v>11</v>
      </c>
      <c r="E49" t="s">
        <v>29</v>
      </c>
      <c r="F49" t="s">
        <v>63</v>
      </c>
      <c r="G49">
        <v>3715</v>
      </c>
      <c r="H49" s="1">
        <v>27134.080000000002</v>
      </c>
      <c r="I49" t="s">
        <v>14</v>
      </c>
      <c r="J49" s="2">
        <v>33156</v>
      </c>
      <c r="K49">
        <f t="shared" si="0"/>
        <v>21</v>
      </c>
    </row>
    <row r="50" spans="1:11" x14ac:dyDescent="0.2">
      <c r="A50" s="3" t="s">
        <v>181</v>
      </c>
      <c r="B50" t="s">
        <v>179</v>
      </c>
      <c r="C50" t="s">
        <v>180</v>
      </c>
      <c r="D50" t="s">
        <v>11</v>
      </c>
      <c r="E50" t="s">
        <v>12</v>
      </c>
      <c r="F50" t="s">
        <v>182</v>
      </c>
      <c r="G50">
        <v>3769</v>
      </c>
      <c r="H50" s="1">
        <v>27338.66</v>
      </c>
      <c r="I50" t="s">
        <v>14</v>
      </c>
      <c r="J50" s="2">
        <v>30194</v>
      </c>
      <c r="K50">
        <f t="shared" si="0"/>
        <v>29</v>
      </c>
    </row>
    <row r="51" spans="1:11" x14ac:dyDescent="0.2">
      <c r="A51" s="3" t="s">
        <v>185</v>
      </c>
      <c r="B51" t="s">
        <v>183</v>
      </c>
      <c r="C51" t="s">
        <v>184</v>
      </c>
      <c r="D51" t="s">
        <v>11</v>
      </c>
      <c r="E51" t="s">
        <v>29</v>
      </c>
      <c r="F51" t="s">
        <v>25</v>
      </c>
      <c r="G51">
        <v>3021</v>
      </c>
      <c r="H51" s="1">
        <v>20026.02</v>
      </c>
      <c r="I51" t="s">
        <v>14</v>
      </c>
      <c r="J51" s="2">
        <v>23397</v>
      </c>
      <c r="K51">
        <f t="shared" si="0"/>
        <v>47</v>
      </c>
    </row>
    <row r="52" spans="1:11" x14ac:dyDescent="0.2">
      <c r="A52" s="3" t="s">
        <v>188</v>
      </c>
      <c r="B52" t="s">
        <v>186</v>
      </c>
      <c r="C52" t="s">
        <v>187</v>
      </c>
      <c r="D52" t="s">
        <v>11</v>
      </c>
      <c r="E52" t="s">
        <v>29</v>
      </c>
      <c r="F52" t="s">
        <v>44</v>
      </c>
      <c r="G52">
        <v>3666</v>
      </c>
      <c r="H52" s="1">
        <v>28145.05</v>
      </c>
      <c r="I52" t="s">
        <v>14</v>
      </c>
      <c r="J52" s="2">
        <v>30407</v>
      </c>
      <c r="K52">
        <f t="shared" si="0"/>
        <v>28</v>
      </c>
    </row>
    <row r="53" spans="1:11" x14ac:dyDescent="0.2">
      <c r="A53" s="3" t="s">
        <v>191</v>
      </c>
      <c r="B53" t="s">
        <v>189</v>
      </c>
      <c r="C53" t="s">
        <v>190</v>
      </c>
      <c r="D53" t="s">
        <v>11</v>
      </c>
      <c r="E53" t="s">
        <v>192</v>
      </c>
      <c r="F53" t="s">
        <v>193</v>
      </c>
      <c r="G53">
        <v>3999</v>
      </c>
      <c r="H53" s="1">
        <v>24377.66</v>
      </c>
      <c r="I53" t="s">
        <v>20</v>
      </c>
      <c r="J53" s="2">
        <v>32569</v>
      </c>
      <c r="K53">
        <f t="shared" si="0"/>
        <v>22</v>
      </c>
    </row>
    <row r="54" spans="1:11" x14ac:dyDescent="0.2">
      <c r="A54" s="3" t="s">
        <v>196</v>
      </c>
      <c r="B54" t="s">
        <v>194</v>
      </c>
      <c r="C54" t="s">
        <v>195</v>
      </c>
      <c r="D54" t="s">
        <v>11</v>
      </c>
      <c r="E54" t="s">
        <v>43</v>
      </c>
      <c r="F54" t="s">
        <v>197</v>
      </c>
      <c r="G54">
        <v>3016</v>
      </c>
      <c r="H54" s="1">
        <v>27870.83</v>
      </c>
      <c r="I54" t="s">
        <v>20</v>
      </c>
      <c r="J54" s="2">
        <v>20900</v>
      </c>
      <c r="K54">
        <f t="shared" si="0"/>
        <v>54</v>
      </c>
    </row>
    <row r="55" spans="1:11" x14ac:dyDescent="0.2">
      <c r="A55" s="3" t="s">
        <v>388</v>
      </c>
      <c r="B55" t="s">
        <v>386</v>
      </c>
      <c r="C55" t="s">
        <v>387</v>
      </c>
      <c r="D55" t="s">
        <v>132</v>
      </c>
      <c r="E55" t="s">
        <v>29</v>
      </c>
      <c r="F55" t="s">
        <v>336</v>
      </c>
      <c r="G55">
        <v>3982</v>
      </c>
      <c r="H55" s="1">
        <v>76256.37</v>
      </c>
      <c r="I55" t="s">
        <v>14</v>
      </c>
      <c r="J55" s="2">
        <v>24029</v>
      </c>
      <c r="K55">
        <f t="shared" si="0"/>
        <v>46</v>
      </c>
    </row>
    <row r="56" spans="1:11" x14ac:dyDescent="0.2">
      <c r="A56" s="3" t="s">
        <v>201</v>
      </c>
      <c r="B56" t="s">
        <v>200</v>
      </c>
      <c r="C56" t="s">
        <v>99</v>
      </c>
      <c r="D56" t="s">
        <v>11</v>
      </c>
      <c r="E56" t="s">
        <v>12</v>
      </c>
      <c r="F56" t="s">
        <v>40</v>
      </c>
      <c r="G56">
        <v>3657</v>
      </c>
      <c r="H56" s="1">
        <v>25371.06</v>
      </c>
      <c r="I56" t="s">
        <v>14</v>
      </c>
      <c r="J56" s="2">
        <v>30014</v>
      </c>
      <c r="K56">
        <f t="shared" si="0"/>
        <v>29</v>
      </c>
    </row>
    <row r="57" spans="1:11" x14ac:dyDescent="0.2">
      <c r="A57" s="3" t="s">
        <v>204</v>
      </c>
      <c r="B57" t="s">
        <v>202</v>
      </c>
      <c r="C57" t="s">
        <v>203</v>
      </c>
      <c r="D57" t="s">
        <v>11</v>
      </c>
      <c r="E57" t="s">
        <v>29</v>
      </c>
      <c r="F57" t="s">
        <v>137</v>
      </c>
      <c r="G57">
        <v>3129</v>
      </c>
      <c r="H57" s="1">
        <v>24033.68</v>
      </c>
      <c r="I57" t="s">
        <v>14</v>
      </c>
      <c r="J57" s="2">
        <v>31643</v>
      </c>
      <c r="K57">
        <f t="shared" si="0"/>
        <v>25</v>
      </c>
    </row>
    <row r="58" spans="1:11" x14ac:dyDescent="0.2">
      <c r="A58" s="3" t="s">
        <v>207</v>
      </c>
      <c r="B58" t="s">
        <v>205</v>
      </c>
      <c r="C58" t="s">
        <v>206</v>
      </c>
      <c r="D58" t="s">
        <v>11</v>
      </c>
      <c r="E58" t="s">
        <v>29</v>
      </c>
      <c r="F58" t="s">
        <v>208</v>
      </c>
      <c r="G58">
        <v>3171</v>
      </c>
      <c r="H58" s="1">
        <v>19179.46</v>
      </c>
      <c r="I58" t="s">
        <v>20</v>
      </c>
      <c r="J58" s="2">
        <v>33177</v>
      </c>
      <c r="K58">
        <f t="shared" si="0"/>
        <v>21</v>
      </c>
    </row>
    <row r="59" spans="1:11" x14ac:dyDescent="0.2">
      <c r="A59" s="3" t="s">
        <v>210</v>
      </c>
      <c r="B59" t="s">
        <v>209</v>
      </c>
      <c r="C59" t="s">
        <v>76</v>
      </c>
      <c r="D59" t="s">
        <v>11</v>
      </c>
      <c r="E59" t="s">
        <v>12</v>
      </c>
      <c r="F59" t="s">
        <v>211</v>
      </c>
      <c r="G59">
        <v>3879</v>
      </c>
      <c r="H59" s="1">
        <v>29179.119999999999</v>
      </c>
      <c r="I59" t="s">
        <v>20</v>
      </c>
      <c r="J59" s="2">
        <v>28976</v>
      </c>
      <c r="K59">
        <f t="shared" si="0"/>
        <v>32</v>
      </c>
    </row>
    <row r="60" spans="1:11" x14ac:dyDescent="0.2">
      <c r="A60" s="3" t="s">
        <v>214</v>
      </c>
      <c r="B60" t="s">
        <v>212</v>
      </c>
      <c r="C60" t="s">
        <v>213</v>
      </c>
      <c r="D60" t="s">
        <v>11</v>
      </c>
      <c r="E60" t="s">
        <v>29</v>
      </c>
      <c r="F60" t="s">
        <v>211</v>
      </c>
      <c r="G60">
        <v>3062</v>
      </c>
      <c r="H60" s="1">
        <v>23465.48</v>
      </c>
      <c r="I60" t="s">
        <v>14</v>
      </c>
      <c r="J60" s="2">
        <v>20159</v>
      </c>
      <c r="K60">
        <f t="shared" si="0"/>
        <v>56</v>
      </c>
    </row>
    <row r="61" spans="1:11" x14ac:dyDescent="0.2">
      <c r="A61" s="3" t="s">
        <v>217</v>
      </c>
      <c r="B61" t="s">
        <v>215</v>
      </c>
      <c r="C61" t="s">
        <v>216</v>
      </c>
      <c r="D61" t="s">
        <v>24</v>
      </c>
      <c r="E61" t="s">
        <v>12</v>
      </c>
      <c r="F61" t="s">
        <v>44</v>
      </c>
      <c r="G61">
        <v>3778</v>
      </c>
      <c r="H61" s="1">
        <v>51746.25</v>
      </c>
      <c r="I61" t="s">
        <v>14</v>
      </c>
      <c r="J61" s="2">
        <v>25658</v>
      </c>
      <c r="K61">
        <f t="shared" si="0"/>
        <v>41</v>
      </c>
    </row>
    <row r="62" spans="1:11" x14ac:dyDescent="0.2">
      <c r="A62" s="3" t="s">
        <v>357</v>
      </c>
      <c r="B62" t="s">
        <v>355</v>
      </c>
      <c r="C62" t="s">
        <v>356</v>
      </c>
      <c r="D62" t="s">
        <v>132</v>
      </c>
      <c r="E62" t="s">
        <v>43</v>
      </c>
      <c r="F62" t="s">
        <v>220</v>
      </c>
      <c r="G62">
        <v>3041</v>
      </c>
      <c r="H62" s="1">
        <v>87673.16</v>
      </c>
      <c r="I62" t="s">
        <v>20</v>
      </c>
      <c r="J62" s="2">
        <v>24751</v>
      </c>
      <c r="K62">
        <f t="shared" si="0"/>
        <v>44</v>
      </c>
    </row>
    <row r="63" spans="1:11" x14ac:dyDescent="0.2">
      <c r="A63" s="3" t="s">
        <v>224</v>
      </c>
      <c r="B63" t="s">
        <v>223</v>
      </c>
      <c r="C63" t="s">
        <v>90</v>
      </c>
      <c r="D63" t="s">
        <v>11</v>
      </c>
      <c r="E63" t="s">
        <v>29</v>
      </c>
      <c r="F63" t="s">
        <v>113</v>
      </c>
      <c r="G63">
        <v>3168</v>
      </c>
      <c r="H63" s="1">
        <v>25330.15</v>
      </c>
      <c r="I63" t="s">
        <v>14</v>
      </c>
      <c r="J63" s="2">
        <v>24619</v>
      </c>
      <c r="K63">
        <f t="shared" si="0"/>
        <v>44</v>
      </c>
    </row>
    <row r="64" spans="1:11" x14ac:dyDescent="0.2">
      <c r="A64" s="3" t="s">
        <v>227</v>
      </c>
      <c r="B64" t="s">
        <v>225</v>
      </c>
      <c r="C64" t="s">
        <v>226</v>
      </c>
      <c r="D64" t="s">
        <v>24</v>
      </c>
      <c r="E64" t="s">
        <v>29</v>
      </c>
      <c r="F64" t="s">
        <v>25</v>
      </c>
      <c r="G64">
        <v>3087</v>
      </c>
      <c r="H64" s="1">
        <v>47419.17</v>
      </c>
      <c r="I64" t="s">
        <v>20</v>
      </c>
      <c r="J64" s="2">
        <v>31446</v>
      </c>
      <c r="K64">
        <f t="shared" si="0"/>
        <v>25</v>
      </c>
    </row>
    <row r="65" spans="1:11" x14ac:dyDescent="0.2">
      <c r="A65" s="3" t="s">
        <v>230</v>
      </c>
      <c r="B65" t="s">
        <v>228</v>
      </c>
      <c r="C65" t="s">
        <v>229</v>
      </c>
      <c r="D65" t="s">
        <v>11</v>
      </c>
      <c r="E65" t="s">
        <v>29</v>
      </c>
      <c r="F65" t="s">
        <v>13</v>
      </c>
      <c r="G65">
        <v>3173</v>
      </c>
      <c r="H65" s="1">
        <v>26753.38</v>
      </c>
      <c r="I65" t="s">
        <v>20</v>
      </c>
      <c r="J65" s="2">
        <v>28762</v>
      </c>
      <c r="K65">
        <f t="shared" ref="K65:K127" si="1">DATEDIF(J65,"31/12/2011","y")</f>
        <v>33</v>
      </c>
    </row>
    <row r="66" spans="1:11" x14ac:dyDescent="0.2">
      <c r="A66" s="3" t="s">
        <v>233</v>
      </c>
      <c r="B66" t="s">
        <v>231</v>
      </c>
      <c r="C66" t="s">
        <v>232</v>
      </c>
      <c r="D66" t="s">
        <v>11</v>
      </c>
      <c r="E66" t="s">
        <v>12</v>
      </c>
      <c r="F66" t="s">
        <v>234</v>
      </c>
      <c r="G66">
        <v>3054</v>
      </c>
      <c r="H66" s="1">
        <v>24737.29</v>
      </c>
      <c r="I66" t="s">
        <v>20</v>
      </c>
      <c r="J66" s="2">
        <v>27277</v>
      </c>
      <c r="K66">
        <f t="shared" si="1"/>
        <v>37</v>
      </c>
    </row>
    <row r="67" spans="1:11" x14ac:dyDescent="0.2">
      <c r="A67" s="3" t="s">
        <v>236</v>
      </c>
      <c r="B67" t="s">
        <v>235</v>
      </c>
      <c r="C67" t="s">
        <v>99</v>
      </c>
      <c r="D67" t="s">
        <v>11</v>
      </c>
      <c r="E67" t="s">
        <v>12</v>
      </c>
      <c r="F67" t="s">
        <v>38</v>
      </c>
      <c r="G67">
        <v>3149</v>
      </c>
      <c r="H67" s="1">
        <v>19364.2</v>
      </c>
      <c r="I67" t="s">
        <v>14</v>
      </c>
      <c r="J67" s="2">
        <v>30989</v>
      </c>
      <c r="K67">
        <f t="shared" si="1"/>
        <v>27</v>
      </c>
    </row>
    <row r="68" spans="1:11" x14ac:dyDescent="0.2">
      <c r="A68" s="3" t="s">
        <v>239</v>
      </c>
      <c r="B68" t="s">
        <v>237</v>
      </c>
      <c r="C68" t="s">
        <v>238</v>
      </c>
      <c r="D68" t="s">
        <v>18</v>
      </c>
      <c r="E68" t="s">
        <v>29</v>
      </c>
      <c r="F68" t="s">
        <v>240</v>
      </c>
      <c r="G68">
        <v>3627</v>
      </c>
      <c r="H68" s="1">
        <v>30787.06</v>
      </c>
      <c r="I68" t="s">
        <v>14</v>
      </c>
      <c r="J68" s="2">
        <v>26523</v>
      </c>
      <c r="K68">
        <f t="shared" si="1"/>
        <v>39</v>
      </c>
    </row>
    <row r="69" spans="1:11" x14ac:dyDescent="0.2">
      <c r="A69" s="3" t="s">
        <v>243</v>
      </c>
      <c r="B69" t="s">
        <v>241</v>
      </c>
      <c r="C69" t="s">
        <v>242</v>
      </c>
      <c r="D69" t="s">
        <v>11</v>
      </c>
      <c r="E69" t="s">
        <v>29</v>
      </c>
      <c r="F69" t="s">
        <v>244</v>
      </c>
      <c r="G69">
        <v>3730</v>
      </c>
      <c r="H69" s="1">
        <v>23936.62</v>
      </c>
      <c r="I69" t="s">
        <v>14</v>
      </c>
      <c r="J69" s="2">
        <v>30263</v>
      </c>
      <c r="K69">
        <f t="shared" si="1"/>
        <v>29</v>
      </c>
    </row>
    <row r="70" spans="1:11" x14ac:dyDescent="0.2">
      <c r="A70" s="3" t="s">
        <v>783</v>
      </c>
      <c r="B70" t="s">
        <v>782</v>
      </c>
      <c r="C70" t="s">
        <v>334</v>
      </c>
      <c r="D70" t="s">
        <v>132</v>
      </c>
      <c r="E70" t="s">
        <v>12</v>
      </c>
      <c r="F70" t="s">
        <v>59</v>
      </c>
      <c r="G70">
        <v>3946</v>
      </c>
      <c r="H70" s="1">
        <v>129398.76</v>
      </c>
      <c r="I70" t="s">
        <v>20</v>
      </c>
      <c r="J70" s="2">
        <v>20837</v>
      </c>
      <c r="K70">
        <f t="shared" si="1"/>
        <v>54</v>
      </c>
    </row>
    <row r="71" spans="1:11" x14ac:dyDescent="0.2">
      <c r="A71" s="3" t="s">
        <v>250</v>
      </c>
      <c r="B71" t="s">
        <v>248</v>
      </c>
      <c r="C71" t="s">
        <v>249</v>
      </c>
      <c r="D71" t="s">
        <v>11</v>
      </c>
      <c r="E71" t="s">
        <v>29</v>
      </c>
      <c r="F71" t="s">
        <v>44</v>
      </c>
      <c r="G71">
        <v>3200</v>
      </c>
      <c r="H71" s="1">
        <v>24592.99</v>
      </c>
      <c r="I71" t="s">
        <v>14</v>
      </c>
      <c r="J71" s="2">
        <v>31305</v>
      </c>
      <c r="K71">
        <f t="shared" si="1"/>
        <v>26</v>
      </c>
    </row>
    <row r="72" spans="1:11" x14ac:dyDescent="0.2">
      <c r="A72" s="3" t="s">
        <v>252</v>
      </c>
      <c r="B72" t="s">
        <v>251</v>
      </c>
      <c r="C72" t="s">
        <v>238</v>
      </c>
      <c r="D72" t="s">
        <v>11</v>
      </c>
      <c r="E72" t="s">
        <v>29</v>
      </c>
      <c r="F72" t="s">
        <v>70</v>
      </c>
      <c r="G72">
        <v>3794</v>
      </c>
      <c r="H72" s="1">
        <v>26274.04</v>
      </c>
      <c r="I72" t="s">
        <v>14</v>
      </c>
      <c r="J72" s="2">
        <v>29903</v>
      </c>
      <c r="K72">
        <f t="shared" si="1"/>
        <v>30</v>
      </c>
    </row>
    <row r="73" spans="1:11" x14ac:dyDescent="0.2">
      <c r="A73" s="3" t="s">
        <v>254</v>
      </c>
      <c r="B73" t="s">
        <v>253</v>
      </c>
      <c r="C73" t="s">
        <v>171</v>
      </c>
      <c r="D73" t="s">
        <v>18</v>
      </c>
      <c r="E73" t="s">
        <v>29</v>
      </c>
      <c r="F73" t="s">
        <v>255</v>
      </c>
      <c r="G73">
        <v>3270</v>
      </c>
      <c r="H73" s="1">
        <v>38121.47</v>
      </c>
      <c r="I73" t="s">
        <v>20</v>
      </c>
      <c r="J73" s="2">
        <v>24952</v>
      </c>
      <c r="K73">
        <f t="shared" si="1"/>
        <v>43</v>
      </c>
    </row>
    <row r="74" spans="1:11" x14ac:dyDescent="0.2">
      <c r="A74" s="3" t="s">
        <v>257</v>
      </c>
      <c r="B74" t="s">
        <v>256</v>
      </c>
      <c r="C74" t="s">
        <v>139</v>
      </c>
      <c r="D74" t="s">
        <v>11</v>
      </c>
      <c r="E74" t="s">
        <v>12</v>
      </c>
      <c r="F74" t="s">
        <v>258</v>
      </c>
      <c r="G74">
        <v>3076</v>
      </c>
      <c r="H74" s="1">
        <v>28310.720000000001</v>
      </c>
      <c r="I74" t="s">
        <v>20</v>
      </c>
      <c r="J74" s="2">
        <v>25928</v>
      </c>
      <c r="K74">
        <f t="shared" si="1"/>
        <v>41</v>
      </c>
    </row>
    <row r="75" spans="1:11" x14ac:dyDescent="0.2">
      <c r="A75" s="3" t="s">
        <v>260</v>
      </c>
      <c r="B75" t="s">
        <v>259</v>
      </c>
      <c r="C75" t="s">
        <v>177</v>
      </c>
      <c r="D75" t="s">
        <v>11</v>
      </c>
      <c r="E75" t="s">
        <v>12</v>
      </c>
      <c r="F75" t="s">
        <v>261</v>
      </c>
      <c r="G75">
        <v>3633</v>
      </c>
      <c r="H75" s="1">
        <v>25672.48</v>
      </c>
      <c r="I75" t="s">
        <v>14</v>
      </c>
      <c r="J75" s="2">
        <v>29804</v>
      </c>
      <c r="K75">
        <f t="shared" si="1"/>
        <v>30</v>
      </c>
    </row>
    <row r="76" spans="1:11" x14ac:dyDescent="0.2">
      <c r="A76" s="3" t="s">
        <v>264</v>
      </c>
      <c r="B76" t="s">
        <v>262</v>
      </c>
      <c r="C76" t="s">
        <v>263</v>
      </c>
      <c r="D76" t="s">
        <v>11</v>
      </c>
      <c r="E76" t="s">
        <v>29</v>
      </c>
      <c r="F76" t="s">
        <v>137</v>
      </c>
      <c r="G76">
        <v>3712</v>
      </c>
      <c r="H76" s="1">
        <v>23924.71</v>
      </c>
      <c r="I76" t="s">
        <v>14</v>
      </c>
      <c r="J76" s="2">
        <v>31810</v>
      </c>
      <c r="K76">
        <f t="shared" si="1"/>
        <v>24</v>
      </c>
    </row>
    <row r="77" spans="1:11" x14ac:dyDescent="0.2">
      <c r="A77" s="3" t="s">
        <v>267</v>
      </c>
      <c r="B77" t="s">
        <v>265</v>
      </c>
      <c r="C77" t="s">
        <v>266</v>
      </c>
      <c r="D77" t="s">
        <v>11</v>
      </c>
      <c r="E77" t="s">
        <v>12</v>
      </c>
      <c r="F77" t="s">
        <v>19</v>
      </c>
      <c r="G77">
        <v>3005</v>
      </c>
      <c r="H77" s="1">
        <v>27182.66</v>
      </c>
      <c r="I77" t="s">
        <v>14</v>
      </c>
      <c r="J77" s="2">
        <v>23157</v>
      </c>
      <c r="K77">
        <f t="shared" si="1"/>
        <v>48</v>
      </c>
    </row>
    <row r="78" spans="1:11" x14ac:dyDescent="0.2">
      <c r="A78" s="3" t="s">
        <v>270</v>
      </c>
      <c r="B78" t="s">
        <v>268</v>
      </c>
      <c r="C78" t="s">
        <v>269</v>
      </c>
      <c r="D78" t="s">
        <v>11</v>
      </c>
      <c r="E78" t="s">
        <v>12</v>
      </c>
      <c r="F78" t="s">
        <v>271</v>
      </c>
      <c r="G78">
        <v>3631</v>
      </c>
      <c r="H78" s="1">
        <v>28112.83</v>
      </c>
      <c r="I78" t="s">
        <v>14</v>
      </c>
      <c r="J78" s="2">
        <v>26330</v>
      </c>
      <c r="K78">
        <f t="shared" si="1"/>
        <v>39</v>
      </c>
    </row>
    <row r="79" spans="1:11" x14ac:dyDescent="0.2">
      <c r="A79" s="3" t="s">
        <v>274</v>
      </c>
      <c r="B79" t="s">
        <v>272</v>
      </c>
      <c r="C79" t="s">
        <v>273</v>
      </c>
      <c r="D79" t="s">
        <v>11</v>
      </c>
      <c r="E79" t="s">
        <v>29</v>
      </c>
      <c r="F79" t="s">
        <v>255</v>
      </c>
      <c r="G79">
        <v>3108</v>
      </c>
      <c r="H79" s="1">
        <v>29179.85</v>
      </c>
      <c r="I79" t="s">
        <v>20</v>
      </c>
      <c r="J79" s="2">
        <v>29354</v>
      </c>
      <c r="K79">
        <f t="shared" si="1"/>
        <v>31</v>
      </c>
    </row>
    <row r="80" spans="1:11" x14ac:dyDescent="0.2">
      <c r="A80" s="3" t="s">
        <v>524</v>
      </c>
      <c r="B80" t="s">
        <v>523</v>
      </c>
      <c r="C80" t="s">
        <v>102</v>
      </c>
      <c r="D80" t="s">
        <v>132</v>
      </c>
      <c r="E80" t="s">
        <v>12</v>
      </c>
      <c r="F80" t="s">
        <v>240</v>
      </c>
      <c r="G80">
        <v>3068</v>
      </c>
      <c r="H80" s="1">
        <v>87070.34</v>
      </c>
      <c r="I80" t="s">
        <v>20</v>
      </c>
      <c r="J80" s="2">
        <v>23621</v>
      </c>
      <c r="K80">
        <f t="shared" si="1"/>
        <v>47</v>
      </c>
    </row>
    <row r="81" spans="1:11" x14ac:dyDescent="0.2">
      <c r="A81" s="3" t="s">
        <v>280</v>
      </c>
      <c r="B81" t="s">
        <v>278</v>
      </c>
      <c r="C81" t="s">
        <v>279</v>
      </c>
      <c r="D81" t="s">
        <v>11</v>
      </c>
      <c r="E81" t="s">
        <v>29</v>
      </c>
      <c r="F81" t="s">
        <v>281</v>
      </c>
      <c r="G81">
        <v>3669</v>
      </c>
      <c r="H81" s="1">
        <v>21659.919999999998</v>
      </c>
      <c r="I81" t="s">
        <v>14</v>
      </c>
      <c r="J81" s="2">
        <v>26644</v>
      </c>
      <c r="K81">
        <f t="shared" si="1"/>
        <v>39</v>
      </c>
    </row>
    <row r="82" spans="1:11" x14ac:dyDescent="0.2">
      <c r="A82" s="3" t="s">
        <v>283</v>
      </c>
      <c r="B82" t="s">
        <v>282</v>
      </c>
      <c r="C82" t="s">
        <v>90</v>
      </c>
      <c r="D82" t="s">
        <v>11</v>
      </c>
      <c r="E82" t="s">
        <v>29</v>
      </c>
      <c r="F82" t="s">
        <v>284</v>
      </c>
      <c r="G82">
        <v>3822</v>
      </c>
      <c r="H82" s="1">
        <v>22779.11</v>
      </c>
      <c r="I82" t="s">
        <v>14</v>
      </c>
      <c r="J82" s="2">
        <v>24954</v>
      </c>
      <c r="K82">
        <f t="shared" si="1"/>
        <v>43</v>
      </c>
    </row>
    <row r="83" spans="1:11" x14ac:dyDescent="0.2">
      <c r="A83" s="3" t="s">
        <v>286</v>
      </c>
      <c r="B83" t="s">
        <v>285</v>
      </c>
      <c r="C83" t="s">
        <v>184</v>
      </c>
      <c r="D83" t="s">
        <v>11</v>
      </c>
      <c r="E83" t="s">
        <v>12</v>
      </c>
      <c r="F83" t="s">
        <v>220</v>
      </c>
      <c r="G83">
        <v>3119</v>
      </c>
      <c r="H83" s="1">
        <v>25321.49</v>
      </c>
      <c r="I83" t="s">
        <v>14</v>
      </c>
      <c r="J83" s="2">
        <v>29001</v>
      </c>
      <c r="K83">
        <f t="shared" si="1"/>
        <v>32</v>
      </c>
    </row>
    <row r="84" spans="1:11" x14ac:dyDescent="0.2">
      <c r="A84" s="3" t="s">
        <v>289</v>
      </c>
      <c r="B84" t="s">
        <v>287</v>
      </c>
      <c r="C84" t="s">
        <v>288</v>
      </c>
      <c r="D84" t="s">
        <v>24</v>
      </c>
      <c r="E84" t="s">
        <v>12</v>
      </c>
      <c r="F84" t="s">
        <v>261</v>
      </c>
      <c r="G84">
        <v>3152</v>
      </c>
      <c r="H84" s="1">
        <v>45178.080000000002</v>
      </c>
      <c r="I84" t="s">
        <v>14</v>
      </c>
      <c r="J84" s="2">
        <v>24529</v>
      </c>
      <c r="K84">
        <f t="shared" si="1"/>
        <v>44</v>
      </c>
    </row>
    <row r="85" spans="1:11" x14ac:dyDescent="0.2">
      <c r="A85" s="3" t="s">
        <v>292</v>
      </c>
      <c r="B85" t="s">
        <v>290</v>
      </c>
      <c r="C85" t="s">
        <v>291</v>
      </c>
      <c r="D85" t="s">
        <v>11</v>
      </c>
      <c r="E85" t="s">
        <v>43</v>
      </c>
      <c r="F85" t="s">
        <v>293</v>
      </c>
      <c r="G85">
        <v>3259</v>
      </c>
      <c r="H85" s="1">
        <v>23611.360000000001</v>
      </c>
      <c r="I85" t="s">
        <v>14</v>
      </c>
      <c r="J85" s="2">
        <v>22319</v>
      </c>
      <c r="K85">
        <f t="shared" si="1"/>
        <v>50</v>
      </c>
    </row>
    <row r="86" spans="1:11" x14ac:dyDescent="0.2">
      <c r="A86" s="3" t="s">
        <v>295</v>
      </c>
      <c r="B86" t="s">
        <v>294</v>
      </c>
      <c r="C86" t="s">
        <v>269</v>
      </c>
      <c r="D86" t="s">
        <v>11</v>
      </c>
      <c r="E86" t="s">
        <v>12</v>
      </c>
      <c r="F86" t="s">
        <v>296</v>
      </c>
      <c r="G86">
        <v>3727</v>
      </c>
      <c r="H86" s="1">
        <v>24482.34</v>
      </c>
      <c r="I86" t="s">
        <v>14</v>
      </c>
      <c r="J86" s="2">
        <v>24221</v>
      </c>
      <c r="K86">
        <f t="shared" si="1"/>
        <v>45</v>
      </c>
    </row>
    <row r="87" spans="1:11" x14ac:dyDescent="0.2">
      <c r="A87" s="3" t="s">
        <v>298</v>
      </c>
      <c r="B87" t="s">
        <v>297</v>
      </c>
      <c r="C87" t="s">
        <v>222</v>
      </c>
      <c r="D87" t="s">
        <v>11</v>
      </c>
      <c r="E87" t="s">
        <v>29</v>
      </c>
      <c r="F87" t="s">
        <v>19</v>
      </c>
      <c r="G87">
        <v>3647</v>
      </c>
      <c r="H87" s="1">
        <v>24623.360000000001</v>
      </c>
      <c r="I87" t="s">
        <v>14</v>
      </c>
      <c r="J87" s="2">
        <v>30846</v>
      </c>
      <c r="K87">
        <f t="shared" si="1"/>
        <v>27</v>
      </c>
    </row>
    <row r="88" spans="1:11" x14ac:dyDescent="0.2">
      <c r="A88" s="3" t="s">
        <v>301</v>
      </c>
      <c r="B88" t="s">
        <v>299</v>
      </c>
      <c r="C88" t="s">
        <v>300</v>
      </c>
      <c r="D88" t="s">
        <v>24</v>
      </c>
      <c r="E88" t="s">
        <v>29</v>
      </c>
      <c r="F88" t="s">
        <v>302</v>
      </c>
      <c r="G88">
        <v>3162</v>
      </c>
      <c r="H88" s="1">
        <v>44590.01</v>
      </c>
      <c r="I88" t="s">
        <v>20</v>
      </c>
      <c r="J88" s="2">
        <v>18897</v>
      </c>
      <c r="K88">
        <f t="shared" si="1"/>
        <v>60</v>
      </c>
    </row>
    <row r="89" spans="1:11" x14ac:dyDescent="0.2">
      <c r="A89" s="3" t="s">
        <v>304</v>
      </c>
      <c r="B89" t="s">
        <v>299</v>
      </c>
      <c r="C89" t="s">
        <v>303</v>
      </c>
      <c r="D89" t="s">
        <v>18</v>
      </c>
      <c r="E89" t="s">
        <v>12</v>
      </c>
      <c r="F89" t="s">
        <v>305</v>
      </c>
      <c r="G89">
        <v>3409</v>
      </c>
      <c r="H89" s="1">
        <v>25554.58</v>
      </c>
      <c r="I89" t="s">
        <v>20</v>
      </c>
      <c r="J89" s="2">
        <v>32464</v>
      </c>
      <c r="K89">
        <f t="shared" si="1"/>
        <v>23</v>
      </c>
    </row>
    <row r="90" spans="1:11" x14ac:dyDescent="0.2">
      <c r="A90" s="3" t="s">
        <v>308</v>
      </c>
      <c r="B90" t="s">
        <v>306</v>
      </c>
      <c r="C90" t="s">
        <v>307</v>
      </c>
      <c r="D90" t="s">
        <v>11</v>
      </c>
      <c r="E90" t="s">
        <v>29</v>
      </c>
      <c r="F90" t="s">
        <v>309</v>
      </c>
      <c r="G90">
        <v>3114</v>
      </c>
      <c r="H90" s="1">
        <v>25381.22</v>
      </c>
      <c r="I90" t="s">
        <v>20</v>
      </c>
      <c r="J90" s="2">
        <v>31046</v>
      </c>
      <c r="K90">
        <f t="shared" si="1"/>
        <v>27</v>
      </c>
    </row>
    <row r="91" spans="1:11" x14ac:dyDescent="0.2">
      <c r="A91" s="3" t="s">
        <v>312</v>
      </c>
      <c r="B91" t="s">
        <v>310</v>
      </c>
      <c r="C91" t="s">
        <v>311</v>
      </c>
      <c r="D91" t="s">
        <v>24</v>
      </c>
      <c r="E91" t="s">
        <v>29</v>
      </c>
      <c r="F91" t="s">
        <v>313</v>
      </c>
      <c r="G91">
        <v>3075</v>
      </c>
      <c r="H91" s="1">
        <v>44364.74</v>
      </c>
      <c r="I91" t="s">
        <v>14</v>
      </c>
      <c r="J91" s="2">
        <v>20357</v>
      </c>
      <c r="K91">
        <f t="shared" si="1"/>
        <v>56</v>
      </c>
    </row>
    <row r="92" spans="1:11" x14ac:dyDescent="0.2">
      <c r="A92" s="3" t="s">
        <v>316</v>
      </c>
      <c r="B92" t="s">
        <v>314</v>
      </c>
      <c r="C92" t="s">
        <v>315</v>
      </c>
      <c r="D92" t="s">
        <v>11</v>
      </c>
      <c r="E92" t="s">
        <v>29</v>
      </c>
      <c r="F92" t="s">
        <v>113</v>
      </c>
      <c r="G92">
        <v>3819</v>
      </c>
      <c r="H92" s="1">
        <v>25883.11</v>
      </c>
      <c r="I92" t="s">
        <v>14</v>
      </c>
      <c r="J92" s="2">
        <v>21907</v>
      </c>
      <c r="K92">
        <f t="shared" si="1"/>
        <v>52</v>
      </c>
    </row>
    <row r="93" spans="1:11" x14ac:dyDescent="0.2">
      <c r="A93" s="3" t="s">
        <v>621</v>
      </c>
      <c r="B93" t="s">
        <v>317</v>
      </c>
      <c r="C93" t="s">
        <v>620</v>
      </c>
      <c r="D93" t="s">
        <v>132</v>
      </c>
      <c r="E93" t="s">
        <v>29</v>
      </c>
      <c r="F93" t="s">
        <v>622</v>
      </c>
      <c r="G93">
        <v>3629</v>
      </c>
      <c r="H93" s="1">
        <v>98847.93</v>
      </c>
      <c r="I93" t="s">
        <v>20</v>
      </c>
      <c r="J93" s="2">
        <v>21929</v>
      </c>
      <c r="K93">
        <f t="shared" si="1"/>
        <v>51</v>
      </c>
    </row>
    <row r="94" spans="1:11" x14ac:dyDescent="0.2">
      <c r="A94" s="3" t="s">
        <v>325</v>
      </c>
      <c r="B94" t="s">
        <v>324</v>
      </c>
      <c r="C94" t="s">
        <v>216</v>
      </c>
      <c r="D94" t="s">
        <v>11</v>
      </c>
      <c r="E94" t="s">
        <v>12</v>
      </c>
      <c r="F94" t="s">
        <v>326</v>
      </c>
      <c r="G94">
        <v>3172</v>
      </c>
      <c r="H94" s="1">
        <v>26314.34</v>
      </c>
      <c r="I94" t="s">
        <v>14</v>
      </c>
      <c r="J94" s="2">
        <v>24892</v>
      </c>
      <c r="K94">
        <f t="shared" si="1"/>
        <v>43</v>
      </c>
    </row>
    <row r="95" spans="1:11" x14ac:dyDescent="0.2">
      <c r="A95" s="3" t="s">
        <v>329</v>
      </c>
      <c r="B95" t="s">
        <v>327</v>
      </c>
      <c r="C95" t="s">
        <v>328</v>
      </c>
      <c r="D95" t="s">
        <v>18</v>
      </c>
      <c r="E95" t="s">
        <v>12</v>
      </c>
      <c r="F95" t="s">
        <v>330</v>
      </c>
      <c r="G95">
        <v>3673</v>
      </c>
      <c r="H95" s="1">
        <v>27905.19</v>
      </c>
      <c r="I95" t="s">
        <v>14</v>
      </c>
      <c r="J95" s="2">
        <v>24052</v>
      </c>
      <c r="K95">
        <f t="shared" si="1"/>
        <v>46</v>
      </c>
    </row>
    <row r="96" spans="1:11" x14ac:dyDescent="0.2">
      <c r="A96" s="3" t="s">
        <v>332</v>
      </c>
      <c r="B96" t="s">
        <v>331</v>
      </c>
      <c r="C96" t="s">
        <v>177</v>
      </c>
      <c r="D96" t="s">
        <v>11</v>
      </c>
      <c r="E96" t="s">
        <v>12</v>
      </c>
      <c r="G96">
        <v>3861</v>
      </c>
      <c r="H96" s="1">
        <v>29056.19</v>
      </c>
      <c r="I96" t="s">
        <v>14</v>
      </c>
      <c r="J96" s="2">
        <v>26494</v>
      </c>
      <c r="K96">
        <f t="shared" si="1"/>
        <v>39</v>
      </c>
    </row>
    <row r="97" spans="1:11" x14ac:dyDescent="0.2">
      <c r="A97" s="3" t="s">
        <v>335</v>
      </c>
      <c r="B97" t="s">
        <v>333</v>
      </c>
      <c r="C97" t="s">
        <v>334</v>
      </c>
      <c r="D97" t="s">
        <v>24</v>
      </c>
      <c r="E97" t="s">
        <v>12</v>
      </c>
      <c r="F97" t="s">
        <v>336</v>
      </c>
      <c r="G97">
        <v>3557</v>
      </c>
      <c r="H97" s="1">
        <v>47525.79</v>
      </c>
      <c r="I97" t="s">
        <v>20</v>
      </c>
      <c r="J97" s="2">
        <v>26355</v>
      </c>
      <c r="K97">
        <f t="shared" si="1"/>
        <v>39</v>
      </c>
    </row>
    <row r="98" spans="1:11" x14ac:dyDescent="0.2">
      <c r="A98" s="3" t="s">
        <v>339</v>
      </c>
      <c r="B98" t="s">
        <v>337</v>
      </c>
      <c r="C98" t="s">
        <v>338</v>
      </c>
      <c r="D98" t="s">
        <v>11</v>
      </c>
      <c r="E98" t="s">
        <v>12</v>
      </c>
      <c r="F98" t="s">
        <v>340</v>
      </c>
      <c r="G98">
        <v>3417</v>
      </c>
      <c r="H98" s="1">
        <v>24648.16</v>
      </c>
      <c r="I98" t="s">
        <v>14</v>
      </c>
      <c r="J98" s="2">
        <v>22564</v>
      </c>
      <c r="K98">
        <f t="shared" si="1"/>
        <v>50</v>
      </c>
    </row>
    <row r="99" spans="1:11" x14ac:dyDescent="0.2">
      <c r="A99" s="3" t="s">
        <v>343</v>
      </c>
      <c r="B99" t="s">
        <v>341</v>
      </c>
      <c r="C99" t="s">
        <v>342</v>
      </c>
      <c r="D99" t="s">
        <v>11</v>
      </c>
      <c r="E99" t="s">
        <v>29</v>
      </c>
      <c r="F99" t="s">
        <v>344</v>
      </c>
      <c r="G99">
        <v>3118</v>
      </c>
      <c r="H99" s="1">
        <v>22645.7</v>
      </c>
      <c r="I99" t="s">
        <v>14</v>
      </c>
      <c r="J99" s="2">
        <v>22348</v>
      </c>
      <c r="K99">
        <f t="shared" si="1"/>
        <v>50</v>
      </c>
    </row>
    <row r="100" spans="1:11" x14ac:dyDescent="0.2">
      <c r="A100" s="3" t="s">
        <v>277</v>
      </c>
      <c r="B100" t="s">
        <v>275</v>
      </c>
      <c r="C100" t="s">
        <v>276</v>
      </c>
      <c r="D100" t="s">
        <v>132</v>
      </c>
      <c r="E100" t="s">
        <v>29</v>
      </c>
      <c r="F100" t="s">
        <v>141</v>
      </c>
      <c r="G100">
        <v>3717</v>
      </c>
      <c r="H100" s="1">
        <v>85762.08</v>
      </c>
      <c r="I100" t="s">
        <v>20</v>
      </c>
      <c r="J100" s="2">
        <v>22088</v>
      </c>
      <c r="K100">
        <f t="shared" si="1"/>
        <v>51</v>
      </c>
    </row>
    <row r="101" spans="1:11" x14ac:dyDescent="0.2">
      <c r="A101" s="3" t="s">
        <v>350</v>
      </c>
      <c r="B101" t="s">
        <v>348</v>
      </c>
      <c r="C101" t="s">
        <v>349</v>
      </c>
      <c r="D101" t="s">
        <v>11</v>
      </c>
      <c r="E101" t="s">
        <v>29</v>
      </c>
      <c r="F101" t="s">
        <v>351</v>
      </c>
      <c r="G101">
        <v>3157</v>
      </c>
      <c r="H101" s="1">
        <v>24165.35</v>
      </c>
      <c r="I101" t="s">
        <v>14</v>
      </c>
      <c r="J101" s="2">
        <v>22666</v>
      </c>
      <c r="K101">
        <f t="shared" si="1"/>
        <v>49</v>
      </c>
    </row>
    <row r="102" spans="1:11" x14ac:dyDescent="0.2">
      <c r="A102" s="3" t="s">
        <v>745</v>
      </c>
      <c r="B102" t="s">
        <v>352</v>
      </c>
      <c r="C102" t="s">
        <v>353</v>
      </c>
      <c r="D102" t="s">
        <v>132</v>
      </c>
      <c r="E102" t="s">
        <v>12</v>
      </c>
      <c r="F102" t="s">
        <v>746</v>
      </c>
      <c r="G102">
        <v>3984</v>
      </c>
      <c r="H102" s="1">
        <v>91608.38</v>
      </c>
      <c r="I102" t="s">
        <v>14</v>
      </c>
      <c r="J102" s="2">
        <v>21124</v>
      </c>
      <c r="K102">
        <f t="shared" si="1"/>
        <v>54</v>
      </c>
    </row>
    <row r="103" spans="1:11" x14ac:dyDescent="0.2">
      <c r="A103" s="3" t="s">
        <v>354</v>
      </c>
      <c r="B103" t="s">
        <v>352</v>
      </c>
      <c r="C103" t="s">
        <v>353</v>
      </c>
      <c r="D103" t="s">
        <v>24</v>
      </c>
      <c r="E103" t="s">
        <v>43</v>
      </c>
      <c r="F103" t="s">
        <v>137</v>
      </c>
      <c r="G103">
        <v>3736</v>
      </c>
      <c r="H103" s="1">
        <v>40602.15</v>
      </c>
      <c r="I103" t="s">
        <v>14</v>
      </c>
      <c r="J103" s="2">
        <v>24931</v>
      </c>
      <c r="K103">
        <f t="shared" si="1"/>
        <v>43</v>
      </c>
    </row>
    <row r="104" spans="1:11" x14ac:dyDescent="0.2">
      <c r="A104" s="3" t="s">
        <v>359</v>
      </c>
      <c r="B104" t="s">
        <v>358</v>
      </c>
      <c r="C104" t="s">
        <v>311</v>
      </c>
      <c r="D104" t="s">
        <v>18</v>
      </c>
      <c r="E104" t="s">
        <v>29</v>
      </c>
      <c r="F104" t="s">
        <v>344</v>
      </c>
      <c r="G104">
        <v>3122</v>
      </c>
      <c r="H104" s="1">
        <v>32472.59</v>
      </c>
      <c r="I104" t="s">
        <v>14</v>
      </c>
      <c r="J104" s="2">
        <v>32700</v>
      </c>
      <c r="K104">
        <f t="shared" si="1"/>
        <v>22</v>
      </c>
    </row>
    <row r="105" spans="1:11" x14ac:dyDescent="0.2">
      <c r="A105" s="3" t="s">
        <v>361</v>
      </c>
      <c r="B105" t="s">
        <v>360</v>
      </c>
      <c r="C105" t="s">
        <v>57</v>
      </c>
      <c r="D105" t="s">
        <v>24</v>
      </c>
      <c r="E105" t="s">
        <v>12</v>
      </c>
      <c r="F105" t="s">
        <v>59</v>
      </c>
      <c r="G105">
        <v>3137</v>
      </c>
      <c r="H105" s="1">
        <v>48234.6</v>
      </c>
      <c r="I105" t="s">
        <v>14</v>
      </c>
      <c r="J105" s="2">
        <v>25552</v>
      </c>
      <c r="K105">
        <f t="shared" si="1"/>
        <v>42</v>
      </c>
    </row>
    <row r="106" spans="1:11" x14ac:dyDescent="0.2">
      <c r="A106" s="3" t="s">
        <v>364</v>
      </c>
      <c r="B106" t="s">
        <v>362</v>
      </c>
      <c r="C106" t="s">
        <v>363</v>
      </c>
      <c r="D106" t="s">
        <v>132</v>
      </c>
      <c r="E106" t="s">
        <v>12</v>
      </c>
      <c r="G106">
        <v>3554</v>
      </c>
      <c r="H106" s="1">
        <v>87286.34</v>
      </c>
      <c r="I106" t="s">
        <v>20</v>
      </c>
      <c r="J106" s="2">
        <v>24578</v>
      </c>
      <c r="K106">
        <f t="shared" si="1"/>
        <v>44</v>
      </c>
    </row>
    <row r="107" spans="1:11" x14ac:dyDescent="0.2">
      <c r="A107" s="3" t="s">
        <v>366</v>
      </c>
      <c r="B107" t="s">
        <v>365</v>
      </c>
      <c r="C107" t="s">
        <v>108</v>
      </c>
      <c r="D107" t="s">
        <v>18</v>
      </c>
      <c r="E107" t="s">
        <v>12</v>
      </c>
      <c r="F107" t="s">
        <v>220</v>
      </c>
      <c r="G107">
        <v>3331</v>
      </c>
      <c r="H107" s="1">
        <v>30419.17</v>
      </c>
      <c r="I107" t="s">
        <v>14</v>
      </c>
      <c r="J107" s="2">
        <v>29884</v>
      </c>
      <c r="K107">
        <f t="shared" si="1"/>
        <v>30</v>
      </c>
    </row>
    <row r="108" spans="1:11" x14ac:dyDescent="0.2">
      <c r="A108" s="3" t="s">
        <v>369</v>
      </c>
      <c r="B108" t="s">
        <v>367</v>
      </c>
      <c r="C108" t="s">
        <v>368</v>
      </c>
      <c r="D108" t="s">
        <v>11</v>
      </c>
      <c r="E108" t="s">
        <v>29</v>
      </c>
      <c r="F108" t="s">
        <v>370</v>
      </c>
      <c r="G108">
        <v>3093</v>
      </c>
      <c r="H108" s="1">
        <v>23320.01</v>
      </c>
      <c r="I108" t="s">
        <v>14</v>
      </c>
      <c r="J108" s="2">
        <v>32842</v>
      </c>
      <c r="K108">
        <f t="shared" si="1"/>
        <v>22</v>
      </c>
    </row>
    <row r="109" spans="1:11" x14ac:dyDescent="0.2">
      <c r="A109" s="3" t="s">
        <v>372</v>
      </c>
      <c r="B109" t="s">
        <v>371</v>
      </c>
      <c r="C109" t="s">
        <v>190</v>
      </c>
      <c r="D109" t="s">
        <v>11</v>
      </c>
      <c r="E109" t="s">
        <v>29</v>
      </c>
      <c r="F109" t="s">
        <v>271</v>
      </c>
      <c r="G109">
        <v>3969</v>
      </c>
      <c r="H109" s="1">
        <v>28648.61</v>
      </c>
      <c r="I109" t="s">
        <v>20</v>
      </c>
      <c r="J109" s="2">
        <v>30239</v>
      </c>
      <c r="K109">
        <f t="shared" si="1"/>
        <v>29</v>
      </c>
    </row>
    <row r="110" spans="1:11" x14ac:dyDescent="0.2">
      <c r="A110" s="3" t="s">
        <v>569</v>
      </c>
      <c r="B110" t="s">
        <v>376</v>
      </c>
      <c r="C110" t="s">
        <v>568</v>
      </c>
      <c r="D110" t="s">
        <v>132</v>
      </c>
      <c r="E110" t="s">
        <v>192</v>
      </c>
      <c r="F110" t="s">
        <v>570</v>
      </c>
      <c r="G110">
        <v>3181</v>
      </c>
      <c r="H110" s="1">
        <v>110105.06</v>
      </c>
      <c r="I110" t="s">
        <v>20</v>
      </c>
      <c r="J110" s="2">
        <v>22482</v>
      </c>
      <c r="K110">
        <f t="shared" si="1"/>
        <v>50</v>
      </c>
    </row>
    <row r="111" spans="1:11" x14ac:dyDescent="0.2">
      <c r="A111" s="3" t="s">
        <v>378</v>
      </c>
      <c r="B111" t="s">
        <v>376</v>
      </c>
      <c r="C111" t="s">
        <v>377</v>
      </c>
      <c r="D111" t="s">
        <v>18</v>
      </c>
      <c r="E111" t="s">
        <v>43</v>
      </c>
      <c r="F111" t="s">
        <v>379</v>
      </c>
      <c r="G111">
        <v>3703</v>
      </c>
      <c r="H111" s="1">
        <v>25554.58</v>
      </c>
      <c r="I111" t="s">
        <v>20</v>
      </c>
      <c r="J111" s="2">
        <v>32258</v>
      </c>
      <c r="K111">
        <f t="shared" si="1"/>
        <v>23</v>
      </c>
    </row>
    <row r="112" spans="1:11" x14ac:dyDescent="0.2">
      <c r="A112" s="3" t="s">
        <v>381</v>
      </c>
      <c r="B112" t="s">
        <v>376</v>
      </c>
      <c r="C112" t="s">
        <v>380</v>
      </c>
      <c r="D112" t="s">
        <v>24</v>
      </c>
      <c r="E112" t="s">
        <v>29</v>
      </c>
      <c r="F112" t="s">
        <v>382</v>
      </c>
      <c r="G112">
        <v>3780</v>
      </c>
      <c r="H112" s="1">
        <v>46403.42</v>
      </c>
      <c r="I112" t="s">
        <v>20</v>
      </c>
      <c r="J112" s="2">
        <v>31349</v>
      </c>
      <c r="K112">
        <f t="shared" si="1"/>
        <v>26</v>
      </c>
    </row>
    <row r="113" spans="1:11" x14ac:dyDescent="0.2">
      <c r="A113" s="3" t="s">
        <v>385</v>
      </c>
      <c r="B113" t="s">
        <v>383</v>
      </c>
      <c r="C113" t="s">
        <v>384</v>
      </c>
      <c r="D113" t="s">
        <v>11</v>
      </c>
      <c r="E113" t="s">
        <v>29</v>
      </c>
      <c r="F113" t="s">
        <v>234</v>
      </c>
      <c r="G113">
        <v>3112</v>
      </c>
      <c r="H113" s="1">
        <v>21006.67</v>
      </c>
      <c r="I113" t="s">
        <v>14</v>
      </c>
      <c r="J113" s="2">
        <v>24274</v>
      </c>
      <c r="K113">
        <f t="shared" si="1"/>
        <v>45</v>
      </c>
    </row>
    <row r="114" spans="1:11" x14ac:dyDescent="0.2">
      <c r="A114" s="3" t="s">
        <v>247</v>
      </c>
      <c r="B114" t="s">
        <v>245</v>
      </c>
      <c r="C114" t="s">
        <v>246</v>
      </c>
      <c r="D114" t="s">
        <v>132</v>
      </c>
      <c r="E114" t="s">
        <v>29</v>
      </c>
      <c r="F114" t="s">
        <v>240</v>
      </c>
      <c r="G114">
        <v>3145</v>
      </c>
      <c r="H114" s="1">
        <v>87696.24</v>
      </c>
      <c r="I114" t="s">
        <v>20</v>
      </c>
      <c r="J114" s="2">
        <v>26058</v>
      </c>
      <c r="K114">
        <f t="shared" si="1"/>
        <v>40</v>
      </c>
    </row>
    <row r="115" spans="1:11" x14ac:dyDescent="0.2">
      <c r="A115" s="3" t="s">
        <v>391</v>
      </c>
      <c r="B115" t="s">
        <v>389</v>
      </c>
      <c r="C115" t="s">
        <v>390</v>
      </c>
      <c r="D115" t="s">
        <v>18</v>
      </c>
      <c r="E115" t="s">
        <v>12</v>
      </c>
      <c r="F115" t="s">
        <v>379</v>
      </c>
      <c r="G115">
        <v>3581</v>
      </c>
      <c r="H115" s="1">
        <v>26924.55</v>
      </c>
      <c r="I115" t="s">
        <v>14</v>
      </c>
      <c r="J115" s="2">
        <v>24884</v>
      </c>
      <c r="K115">
        <f t="shared" si="1"/>
        <v>43</v>
      </c>
    </row>
    <row r="116" spans="1:11" x14ac:dyDescent="0.2">
      <c r="A116" s="3" t="s">
        <v>394</v>
      </c>
      <c r="B116" t="s">
        <v>392</v>
      </c>
      <c r="C116" t="s">
        <v>393</v>
      </c>
      <c r="D116" t="s">
        <v>11</v>
      </c>
      <c r="E116" t="s">
        <v>12</v>
      </c>
      <c r="F116" t="s">
        <v>261</v>
      </c>
      <c r="G116">
        <v>3099</v>
      </c>
      <c r="H116" s="1">
        <v>26942.28</v>
      </c>
      <c r="I116" t="s">
        <v>20</v>
      </c>
      <c r="J116" s="2">
        <v>24159</v>
      </c>
      <c r="K116">
        <f t="shared" si="1"/>
        <v>45</v>
      </c>
    </row>
    <row r="117" spans="1:11" x14ac:dyDescent="0.2">
      <c r="A117" s="3" t="s">
        <v>397</v>
      </c>
      <c r="B117" t="s">
        <v>395</v>
      </c>
      <c r="C117" t="s">
        <v>396</v>
      </c>
      <c r="D117" t="s">
        <v>11</v>
      </c>
      <c r="E117" t="s">
        <v>29</v>
      </c>
      <c r="F117" t="s">
        <v>25</v>
      </c>
      <c r="G117">
        <v>3657</v>
      </c>
      <c r="H117" s="1">
        <v>25987.75</v>
      </c>
      <c r="I117" t="s">
        <v>14</v>
      </c>
      <c r="J117" s="2">
        <v>24988</v>
      </c>
      <c r="K117">
        <f t="shared" si="1"/>
        <v>43</v>
      </c>
    </row>
    <row r="118" spans="1:11" x14ac:dyDescent="0.2">
      <c r="A118" s="3" t="s">
        <v>399</v>
      </c>
      <c r="B118" t="s">
        <v>398</v>
      </c>
      <c r="C118" t="s">
        <v>216</v>
      </c>
      <c r="D118" t="s">
        <v>11</v>
      </c>
      <c r="E118" t="s">
        <v>12</v>
      </c>
      <c r="F118" t="s">
        <v>92</v>
      </c>
      <c r="G118">
        <v>3882</v>
      </c>
      <c r="H118" s="1">
        <v>26119.1</v>
      </c>
      <c r="I118" t="s">
        <v>14</v>
      </c>
      <c r="J118" s="2">
        <v>23338</v>
      </c>
      <c r="K118">
        <f t="shared" si="1"/>
        <v>48</v>
      </c>
    </row>
    <row r="119" spans="1:11" x14ac:dyDescent="0.2">
      <c r="A119" s="3" t="s">
        <v>402</v>
      </c>
      <c r="B119" t="s">
        <v>400</v>
      </c>
      <c r="C119" t="s">
        <v>401</v>
      </c>
      <c r="D119" t="s">
        <v>11</v>
      </c>
      <c r="E119" t="s">
        <v>29</v>
      </c>
      <c r="F119" t="s">
        <v>403</v>
      </c>
      <c r="G119">
        <v>3617</v>
      </c>
      <c r="H119" s="1">
        <v>26623.7</v>
      </c>
      <c r="I119" t="s">
        <v>14</v>
      </c>
      <c r="J119" s="2">
        <v>24418</v>
      </c>
      <c r="K119">
        <f t="shared" si="1"/>
        <v>45</v>
      </c>
    </row>
    <row r="120" spans="1:11" x14ac:dyDescent="0.2">
      <c r="A120" s="3" t="s">
        <v>406</v>
      </c>
      <c r="B120" t="s">
        <v>404</v>
      </c>
      <c r="C120" t="s">
        <v>405</v>
      </c>
      <c r="D120" t="s">
        <v>18</v>
      </c>
      <c r="E120" t="s">
        <v>29</v>
      </c>
      <c r="F120" t="s">
        <v>407</v>
      </c>
      <c r="G120">
        <v>3116</v>
      </c>
      <c r="H120" s="1">
        <v>40924.699999999997</v>
      </c>
      <c r="I120" t="s">
        <v>20</v>
      </c>
      <c r="J120" s="2">
        <v>24857</v>
      </c>
      <c r="K120">
        <f t="shared" si="1"/>
        <v>43</v>
      </c>
    </row>
    <row r="121" spans="1:11" x14ac:dyDescent="0.2">
      <c r="A121" s="3" t="s">
        <v>409</v>
      </c>
      <c r="B121" t="s">
        <v>408</v>
      </c>
      <c r="C121" t="s">
        <v>16</v>
      </c>
      <c r="D121" t="s">
        <v>11</v>
      </c>
      <c r="E121" t="s">
        <v>29</v>
      </c>
      <c r="F121" t="s">
        <v>284</v>
      </c>
      <c r="G121">
        <v>3448</v>
      </c>
      <c r="H121" s="1">
        <v>29196.98</v>
      </c>
      <c r="I121" t="s">
        <v>20</v>
      </c>
      <c r="J121" s="2">
        <v>26902</v>
      </c>
      <c r="K121">
        <f t="shared" si="1"/>
        <v>38</v>
      </c>
    </row>
    <row r="122" spans="1:11" x14ac:dyDescent="0.2">
      <c r="A122" s="3" t="s">
        <v>412</v>
      </c>
      <c r="B122" t="s">
        <v>410</v>
      </c>
      <c r="C122" t="s">
        <v>411</v>
      </c>
      <c r="D122" t="s">
        <v>11</v>
      </c>
      <c r="E122" t="s">
        <v>29</v>
      </c>
      <c r="F122" t="s">
        <v>59</v>
      </c>
      <c r="G122">
        <v>3085</v>
      </c>
      <c r="H122" s="1">
        <v>23910.28</v>
      </c>
      <c r="I122" t="s">
        <v>14</v>
      </c>
      <c r="J122" s="2">
        <v>24918</v>
      </c>
      <c r="K122">
        <f t="shared" si="1"/>
        <v>43</v>
      </c>
    </row>
    <row r="123" spans="1:11" x14ac:dyDescent="0.2">
      <c r="A123" s="3" t="s">
        <v>415</v>
      </c>
      <c r="B123" t="s">
        <v>413</v>
      </c>
      <c r="C123" t="s">
        <v>414</v>
      </c>
      <c r="D123" t="s">
        <v>11</v>
      </c>
      <c r="E123" t="s">
        <v>29</v>
      </c>
      <c r="F123" t="s">
        <v>416</v>
      </c>
      <c r="G123">
        <v>3679</v>
      </c>
      <c r="H123" s="1">
        <v>23757.38</v>
      </c>
      <c r="I123" t="s">
        <v>14</v>
      </c>
      <c r="J123" s="2">
        <v>30018</v>
      </c>
      <c r="K123">
        <f t="shared" si="1"/>
        <v>29</v>
      </c>
    </row>
    <row r="124" spans="1:11" x14ac:dyDescent="0.2">
      <c r="A124" s="3" t="s">
        <v>419</v>
      </c>
      <c r="B124" t="s">
        <v>417</v>
      </c>
      <c r="C124" t="s">
        <v>418</v>
      </c>
      <c r="D124" t="s">
        <v>18</v>
      </c>
      <c r="E124" t="s">
        <v>29</v>
      </c>
      <c r="F124" t="s">
        <v>344</v>
      </c>
      <c r="G124">
        <v>3824</v>
      </c>
      <c r="H124" s="1">
        <v>38141.879999999997</v>
      </c>
      <c r="I124" t="s">
        <v>20</v>
      </c>
      <c r="J124" s="2">
        <v>24517</v>
      </c>
      <c r="K124">
        <f t="shared" si="1"/>
        <v>44</v>
      </c>
    </row>
    <row r="125" spans="1:11" x14ac:dyDescent="0.2">
      <c r="A125" s="3" t="s">
        <v>422</v>
      </c>
      <c r="B125" t="s">
        <v>420</v>
      </c>
      <c r="C125" t="s">
        <v>421</v>
      </c>
      <c r="D125" t="s">
        <v>24</v>
      </c>
      <c r="E125" t="s">
        <v>12</v>
      </c>
      <c r="F125" t="s">
        <v>84</v>
      </c>
      <c r="G125">
        <v>3589</v>
      </c>
      <c r="H125" s="1">
        <v>41599.53</v>
      </c>
      <c r="I125" t="s">
        <v>14</v>
      </c>
      <c r="J125" s="2">
        <v>29425</v>
      </c>
      <c r="K125">
        <f t="shared" si="1"/>
        <v>31</v>
      </c>
    </row>
    <row r="126" spans="1:11" x14ac:dyDescent="0.2">
      <c r="A126" s="3" t="s">
        <v>425</v>
      </c>
      <c r="B126" t="s">
        <v>423</v>
      </c>
      <c r="C126" t="s">
        <v>424</v>
      </c>
      <c r="D126" t="s">
        <v>11</v>
      </c>
      <c r="E126" t="s">
        <v>29</v>
      </c>
      <c r="F126" t="s">
        <v>261</v>
      </c>
      <c r="G126">
        <v>3175</v>
      </c>
      <c r="H126" s="1">
        <v>23209.34</v>
      </c>
      <c r="I126" t="s">
        <v>14</v>
      </c>
      <c r="J126" s="2">
        <v>23247</v>
      </c>
      <c r="K126">
        <f t="shared" si="1"/>
        <v>48</v>
      </c>
    </row>
    <row r="127" spans="1:11" x14ac:dyDescent="0.2">
      <c r="A127" s="3" t="s">
        <v>427</v>
      </c>
      <c r="B127" t="s">
        <v>426</v>
      </c>
      <c r="C127" t="s">
        <v>384</v>
      </c>
      <c r="D127" t="s">
        <v>11</v>
      </c>
      <c r="E127" t="s">
        <v>29</v>
      </c>
      <c r="F127" t="s">
        <v>74</v>
      </c>
      <c r="G127">
        <v>3126</v>
      </c>
      <c r="H127" s="1">
        <v>22882.92</v>
      </c>
      <c r="I127" t="s">
        <v>14</v>
      </c>
      <c r="J127" s="2">
        <v>24865</v>
      </c>
      <c r="K127">
        <f t="shared" si="1"/>
        <v>43</v>
      </c>
    </row>
    <row r="128" spans="1:11" x14ac:dyDescent="0.2">
      <c r="A128" s="3" t="s">
        <v>430</v>
      </c>
      <c r="B128" t="s">
        <v>428</v>
      </c>
      <c r="C128" t="s">
        <v>429</v>
      </c>
      <c r="D128" t="s">
        <v>11</v>
      </c>
      <c r="E128" t="s">
        <v>29</v>
      </c>
      <c r="F128" t="s">
        <v>44</v>
      </c>
      <c r="G128">
        <v>3151</v>
      </c>
      <c r="H128" s="1">
        <v>23995.19</v>
      </c>
      <c r="I128" t="s">
        <v>14</v>
      </c>
      <c r="J128" s="2">
        <v>31450</v>
      </c>
      <c r="K128">
        <f t="shared" ref="K128:K191" si="2">DATEDIF(J128,"31/12/2011","y")</f>
        <v>25</v>
      </c>
    </row>
    <row r="129" spans="1:11" x14ac:dyDescent="0.2">
      <c r="A129" s="3" t="s">
        <v>432</v>
      </c>
      <c r="B129" t="s">
        <v>431</v>
      </c>
      <c r="C129" t="s">
        <v>68</v>
      </c>
      <c r="D129" t="s">
        <v>24</v>
      </c>
      <c r="E129" t="s">
        <v>12</v>
      </c>
      <c r="F129" t="s">
        <v>137</v>
      </c>
      <c r="G129">
        <v>3874</v>
      </c>
      <c r="H129" s="1">
        <v>50391.54</v>
      </c>
      <c r="I129" t="s">
        <v>14</v>
      </c>
      <c r="J129" s="2">
        <v>23207</v>
      </c>
      <c r="K129">
        <f t="shared" si="2"/>
        <v>48</v>
      </c>
    </row>
    <row r="130" spans="1:11" x14ac:dyDescent="0.2">
      <c r="A130" s="3" t="s">
        <v>434</v>
      </c>
      <c r="B130" t="s">
        <v>433</v>
      </c>
      <c r="C130" t="s">
        <v>16</v>
      </c>
      <c r="D130" t="s">
        <v>11</v>
      </c>
      <c r="E130" t="s">
        <v>29</v>
      </c>
      <c r="F130" t="s">
        <v>40</v>
      </c>
      <c r="G130">
        <v>3143</v>
      </c>
      <c r="H130" s="1">
        <v>31181.32</v>
      </c>
      <c r="I130" t="s">
        <v>20</v>
      </c>
      <c r="J130" s="2">
        <v>21938</v>
      </c>
      <c r="K130">
        <f t="shared" si="2"/>
        <v>51</v>
      </c>
    </row>
    <row r="131" spans="1:11" x14ac:dyDescent="0.2">
      <c r="A131" s="3" t="s">
        <v>436</v>
      </c>
      <c r="B131" t="s">
        <v>435</v>
      </c>
      <c r="C131" t="s">
        <v>346</v>
      </c>
      <c r="D131" t="s">
        <v>18</v>
      </c>
      <c r="E131" t="s">
        <v>29</v>
      </c>
      <c r="F131" t="s">
        <v>163</v>
      </c>
      <c r="G131">
        <v>3140</v>
      </c>
      <c r="H131" s="1">
        <v>33063.879999999997</v>
      </c>
      <c r="I131" t="s">
        <v>20</v>
      </c>
      <c r="J131" s="2">
        <v>31894</v>
      </c>
      <c r="K131">
        <f t="shared" si="2"/>
        <v>24</v>
      </c>
    </row>
    <row r="132" spans="1:11" x14ac:dyDescent="0.2">
      <c r="A132" s="3" t="s">
        <v>438</v>
      </c>
      <c r="B132" t="s">
        <v>437</v>
      </c>
      <c r="C132" t="s">
        <v>246</v>
      </c>
      <c r="D132" t="s">
        <v>11</v>
      </c>
      <c r="E132" t="s">
        <v>29</v>
      </c>
      <c r="F132" t="s">
        <v>63</v>
      </c>
      <c r="G132">
        <v>3675</v>
      </c>
      <c r="H132" s="1">
        <v>24226.5</v>
      </c>
      <c r="I132" t="s">
        <v>14</v>
      </c>
      <c r="J132" s="2">
        <v>26461</v>
      </c>
      <c r="K132">
        <f t="shared" si="2"/>
        <v>39</v>
      </c>
    </row>
    <row r="133" spans="1:11" x14ac:dyDescent="0.2">
      <c r="A133" s="3" t="s">
        <v>441</v>
      </c>
      <c r="B133" t="s">
        <v>439</v>
      </c>
      <c r="C133" t="s">
        <v>440</v>
      </c>
      <c r="D133" t="s">
        <v>11</v>
      </c>
      <c r="E133" t="s">
        <v>12</v>
      </c>
      <c r="F133" t="s">
        <v>442</v>
      </c>
      <c r="G133">
        <v>3711</v>
      </c>
      <c r="H133" s="1">
        <v>24234.720000000001</v>
      </c>
      <c r="I133" t="s">
        <v>20</v>
      </c>
      <c r="J133" s="2">
        <v>20594</v>
      </c>
      <c r="K133">
        <f t="shared" si="2"/>
        <v>55</v>
      </c>
    </row>
    <row r="134" spans="1:11" x14ac:dyDescent="0.2">
      <c r="A134" s="3" t="s">
        <v>445</v>
      </c>
      <c r="B134" t="s">
        <v>443</v>
      </c>
      <c r="C134" t="s">
        <v>444</v>
      </c>
      <c r="D134" t="s">
        <v>11</v>
      </c>
      <c r="E134" t="s">
        <v>12</v>
      </c>
      <c r="F134" t="s">
        <v>244</v>
      </c>
      <c r="G134">
        <v>3115</v>
      </c>
      <c r="H134" s="1">
        <v>30383.99</v>
      </c>
      <c r="I134" t="s">
        <v>14</v>
      </c>
      <c r="J134" s="2">
        <v>32069</v>
      </c>
      <c r="K134">
        <f t="shared" si="2"/>
        <v>24</v>
      </c>
    </row>
    <row r="135" spans="1:11" x14ac:dyDescent="0.2">
      <c r="A135" s="3" t="s">
        <v>448</v>
      </c>
      <c r="B135" t="s">
        <v>446</v>
      </c>
      <c r="C135" t="s">
        <v>447</v>
      </c>
      <c r="D135" t="s">
        <v>11</v>
      </c>
      <c r="E135" t="s">
        <v>29</v>
      </c>
      <c r="F135" t="s">
        <v>449</v>
      </c>
      <c r="G135">
        <v>3078</v>
      </c>
      <c r="H135" s="1">
        <v>19907.93</v>
      </c>
      <c r="I135" t="s">
        <v>14</v>
      </c>
      <c r="J135" s="2">
        <v>24216</v>
      </c>
      <c r="K135">
        <f t="shared" si="2"/>
        <v>45</v>
      </c>
    </row>
    <row r="136" spans="1:11" x14ac:dyDescent="0.2">
      <c r="A136" s="3" t="s">
        <v>452</v>
      </c>
      <c r="B136" t="s">
        <v>450</v>
      </c>
      <c r="C136" t="s">
        <v>451</v>
      </c>
      <c r="D136" t="s">
        <v>11</v>
      </c>
      <c r="E136" t="s">
        <v>29</v>
      </c>
      <c r="G136">
        <v>3007</v>
      </c>
      <c r="H136" s="1">
        <v>25040.53</v>
      </c>
      <c r="I136" t="s">
        <v>14</v>
      </c>
      <c r="J136" s="2">
        <v>23466</v>
      </c>
      <c r="K136">
        <f t="shared" si="2"/>
        <v>47</v>
      </c>
    </row>
    <row r="137" spans="1:11" x14ac:dyDescent="0.2">
      <c r="A137" s="3" t="s">
        <v>455</v>
      </c>
      <c r="B137" t="s">
        <v>453</v>
      </c>
      <c r="C137" t="s">
        <v>454</v>
      </c>
      <c r="D137" t="s">
        <v>11</v>
      </c>
      <c r="E137" t="s">
        <v>12</v>
      </c>
      <c r="F137" t="s">
        <v>220</v>
      </c>
      <c r="G137">
        <v>3954</v>
      </c>
      <c r="H137" s="1">
        <v>28023.64</v>
      </c>
      <c r="I137" t="s">
        <v>14</v>
      </c>
      <c r="J137" s="2">
        <v>30888</v>
      </c>
      <c r="K137">
        <f t="shared" si="2"/>
        <v>27</v>
      </c>
    </row>
    <row r="138" spans="1:11" x14ac:dyDescent="0.2">
      <c r="A138" s="3" t="s">
        <v>457</v>
      </c>
      <c r="B138" t="s">
        <v>456</v>
      </c>
      <c r="C138" t="s">
        <v>46</v>
      </c>
      <c r="D138" t="s">
        <v>24</v>
      </c>
      <c r="E138" t="s">
        <v>29</v>
      </c>
      <c r="F138" t="s">
        <v>48</v>
      </c>
      <c r="G138">
        <v>3998</v>
      </c>
      <c r="H138" s="1">
        <v>56397.05</v>
      </c>
      <c r="I138" t="s">
        <v>20</v>
      </c>
      <c r="J138" s="2">
        <v>21507</v>
      </c>
      <c r="K138">
        <f t="shared" si="2"/>
        <v>53</v>
      </c>
    </row>
    <row r="139" spans="1:11" x14ac:dyDescent="0.2">
      <c r="A139" s="3" t="s">
        <v>459</v>
      </c>
      <c r="B139" t="s">
        <v>458</v>
      </c>
      <c r="C139" t="s">
        <v>384</v>
      </c>
      <c r="D139" t="s">
        <v>11</v>
      </c>
      <c r="E139" t="s">
        <v>29</v>
      </c>
      <c r="F139" t="s">
        <v>460</v>
      </c>
      <c r="G139">
        <v>3991</v>
      </c>
      <c r="H139" s="1">
        <v>19842.34</v>
      </c>
      <c r="I139" t="s">
        <v>14</v>
      </c>
      <c r="J139" s="2">
        <v>20882</v>
      </c>
      <c r="K139">
        <f t="shared" si="2"/>
        <v>54</v>
      </c>
    </row>
    <row r="140" spans="1:11" x14ac:dyDescent="0.2">
      <c r="A140" s="3" t="s">
        <v>463</v>
      </c>
      <c r="B140" t="s">
        <v>461</v>
      </c>
      <c r="C140" t="s">
        <v>462</v>
      </c>
      <c r="D140" t="s">
        <v>11</v>
      </c>
      <c r="E140" t="s">
        <v>29</v>
      </c>
      <c r="F140" t="s">
        <v>137</v>
      </c>
      <c r="G140">
        <v>3685</v>
      </c>
      <c r="H140" s="1">
        <v>24005.82</v>
      </c>
      <c r="I140" t="s">
        <v>14</v>
      </c>
      <c r="J140" s="2">
        <v>23097</v>
      </c>
      <c r="K140">
        <f t="shared" si="2"/>
        <v>48</v>
      </c>
    </row>
    <row r="141" spans="1:11" x14ac:dyDescent="0.2">
      <c r="A141" s="3" t="s">
        <v>466</v>
      </c>
      <c r="B141" t="s">
        <v>464</v>
      </c>
      <c r="C141" t="s">
        <v>465</v>
      </c>
      <c r="D141" t="s">
        <v>11</v>
      </c>
      <c r="E141" t="s">
        <v>29</v>
      </c>
      <c r="F141" t="s">
        <v>88</v>
      </c>
      <c r="G141">
        <v>3691</v>
      </c>
      <c r="H141" s="1">
        <v>26464.36</v>
      </c>
      <c r="I141" t="s">
        <v>14</v>
      </c>
      <c r="J141" s="2">
        <v>24046</v>
      </c>
      <c r="K141">
        <f t="shared" si="2"/>
        <v>46</v>
      </c>
    </row>
    <row r="142" spans="1:11" x14ac:dyDescent="0.2">
      <c r="A142" s="3" t="s">
        <v>468</v>
      </c>
      <c r="B142" t="s">
        <v>467</v>
      </c>
      <c r="C142" t="s">
        <v>57</v>
      </c>
      <c r="D142" t="s">
        <v>24</v>
      </c>
      <c r="E142" t="s">
        <v>12</v>
      </c>
      <c r="F142" t="s">
        <v>84</v>
      </c>
      <c r="G142">
        <v>3071</v>
      </c>
      <c r="H142" s="1">
        <v>38918.239999999998</v>
      </c>
      <c r="I142" t="s">
        <v>14</v>
      </c>
      <c r="J142" s="2">
        <v>30451</v>
      </c>
      <c r="K142">
        <f t="shared" si="2"/>
        <v>28</v>
      </c>
    </row>
    <row r="143" spans="1:11" x14ac:dyDescent="0.2">
      <c r="A143" s="3" t="s">
        <v>470</v>
      </c>
      <c r="B143" t="s">
        <v>469</v>
      </c>
      <c r="C143" t="s">
        <v>57</v>
      </c>
      <c r="D143" t="s">
        <v>18</v>
      </c>
      <c r="E143" t="s">
        <v>12</v>
      </c>
      <c r="F143" t="s">
        <v>296</v>
      </c>
      <c r="G143">
        <v>3040</v>
      </c>
      <c r="H143" s="1">
        <v>31448.52</v>
      </c>
      <c r="I143" t="s">
        <v>14</v>
      </c>
      <c r="J143" s="2">
        <v>24237</v>
      </c>
      <c r="K143">
        <f t="shared" si="2"/>
        <v>45</v>
      </c>
    </row>
    <row r="144" spans="1:11" x14ac:dyDescent="0.2">
      <c r="A144" s="3" t="s">
        <v>219</v>
      </c>
      <c r="B144" t="s">
        <v>218</v>
      </c>
      <c r="C144" t="s">
        <v>82</v>
      </c>
      <c r="D144" t="s">
        <v>132</v>
      </c>
      <c r="E144" t="s">
        <v>12</v>
      </c>
      <c r="F144" t="s">
        <v>220</v>
      </c>
      <c r="G144">
        <v>3022</v>
      </c>
      <c r="H144" s="1">
        <v>78959.28</v>
      </c>
      <c r="I144" t="s">
        <v>14</v>
      </c>
      <c r="J144" s="2">
        <v>27168</v>
      </c>
      <c r="K144">
        <f t="shared" si="2"/>
        <v>37</v>
      </c>
    </row>
    <row r="145" spans="1:11" x14ac:dyDescent="0.2">
      <c r="A145" s="3" t="s">
        <v>476</v>
      </c>
      <c r="B145" t="s">
        <v>474</v>
      </c>
      <c r="C145" t="s">
        <v>475</v>
      </c>
      <c r="D145" t="s">
        <v>11</v>
      </c>
      <c r="E145" t="s">
        <v>29</v>
      </c>
      <c r="F145" t="s">
        <v>84</v>
      </c>
      <c r="G145">
        <v>3156</v>
      </c>
      <c r="H145" s="1">
        <v>14703.91</v>
      </c>
      <c r="I145" t="s">
        <v>20</v>
      </c>
      <c r="J145" s="2">
        <v>32701</v>
      </c>
      <c r="K145">
        <f t="shared" si="2"/>
        <v>22</v>
      </c>
    </row>
    <row r="146" spans="1:11" x14ac:dyDescent="0.2">
      <c r="A146" s="3" t="s">
        <v>478</v>
      </c>
      <c r="B146" t="s">
        <v>477</v>
      </c>
      <c r="C146" t="s">
        <v>475</v>
      </c>
      <c r="D146" t="s">
        <v>24</v>
      </c>
      <c r="E146" t="s">
        <v>29</v>
      </c>
      <c r="F146" t="s">
        <v>479</v>
      </c>
      <c r="G146">
        <v>3592</v>
      </c>
      <c r="H146" s="1">
        <v>42157.16</v>
      </c>
      <c r="I146" t="s">
        <v>20</v>
      </c>
      <c r="J146" s="2">
        <v>29747</v>
      </c>
      <c r="K146">
        <f t="shared" si="2"/>
        <v>30</v>
      </c>
    </row>
    <row r="147" spans="1:11" x14ac:dyDescent="0.2">
      <c r="A147" s="3" t="s">
        <v>834</v>
      </c>
      <c r="B147" t="s">
        <v>477</v>
      </c>
      <c r="C147" t="s">
        <v>740</v>
      </c>
      <c r="D147" t="s">
        <v>132</v>
      </c>
      <c r="E147" t="s">
        <v>29</v>
      </c>
      <c r="F147" t="s">
        <v>835</v>
      </c>
      <c r="G147">
        <v>3243</v>
      </c>
      <c r="H147" s="1">
        <v>111160.62</v>
      </c>
      <c r="I147" t="s">
        <v>14</v>
      </c>
      <c r="J147" s="2">
        <v>19874</v>
      </c>
      <c r="K147">
        <f t="shared" si="2"/>
        <v>57</v>
      </c>
    </row>
    <row r="148" spans="1:11" x14ac:dyDescent="0.2">
      <c r="A148" s="3" t="s">
        <v>485</v>
      </c>
      <c r="B148" t="s">
        <v>477</v>
      </c>
      <c r="C148" t="s">
        <v>484</v>
      </c>
      <c r="D148" t="s">
        <v>18</v>
      </c>
      <c r="E148" t="s">
        <v>12</v>
      </c>
      <c r="F148" t="s">
        <v>320</v>
      </c>
      <c r="G148">
        <v>3063</v>
      </c>
      <c r="H148" s="1">
        <v>33135.870000000003</v>
      </c>
      <c r="I148" t="s">
        <v>20</v>
      </c>
      <c r="J148" s="2">
        <v>28843</v>
      </c>
      <c r="K148">
        <f t="shared" si="2"/>
        <v>33</v>
      </c>
    </row>
    <row r="149" spans="1:11" x14ac:dyDescent="0.2">
      <c r="A149" s="3" t="s">
        <v>488</v>
      </c>
      <c r="B149" t="s">
        <v>486</v>
      </c>
      <c r="C149" t="s">
        <v>487</v>
      </c>
      <c r="D149" t="s">
        <v>18</v>
      </c>
      <c r="E149" t="s">
        <v>29</v>
      </c>
      <c r="F149" t="s">
        <v>95</v>
      </c>
      <c r="G149">
        <v>3169</v>
      </c>
      <c r="H149" s="1">
        <v>30237.83</v>
      </c>
      <c r="I149" t="s">
        <v>14</v>
      </c>
      <c r="J149" s="2">
        <v>23499</v>
      </c>
      <c r="K149">
        <f t="shared" si="2"/>
        <v>47</v>
      </c>
    </row>
    <row r="150" spans="1:11" x14ac:dyDescent="0.2">
      <c r="A150" s="3" t="s">
        <v>490</v>
      </c>
      <c r="B150" t="s">
        <v>489</v>
      </c>
      <c r="C150" t="s">
        <v>229</v>
      </c>
      <c r="D150" t="s">
        <v>11</v>
      </c>
      <c r="E150" t="s">
        <v>29</v>
      </c>
      <c r="F150" t="s">
        <v>141</v>
      </c>
      <c r="G150">
        <v>3248</v>
      </c>
      <c r="H150" s="1">
        <v>30103.26</v>
      </c>
      <c r="I150" t="s">
        <v>20</v>
      </c>
      <c r="J150" s="2">
        <v>29998</v>
      </c>
      <c r="K150">
        <f t="shared" si="2"/>
        <v>29</v>
      </c>
    </row>
    <row r="151" spans="1:11" x14ac:dyDescent="0.2">
      <c r="A151" s="3" t="s">
        <v>493</v>
      </c>
      <c r="B151" t="s">
        <v>491</v>
      </c>
      <c r="C151" t="s">
        <v>492</v>
      </c>
      <c r="D151" t="s">
        <v>11</v>
      </c>
      <c r="E151" t="s">
        <v>12</v>
      </c>
      <c r="F151" t="s">
        <v>220</v>
      </c>
      <c r="G151">
        <v>3593</v>
      </c>
      <c r="H151" s="1">
        <v>25601.89</v>
      </c>
      <c r="I151" t="s">
        <v>14</v>
      </c>
      <c r="J151" s="2">
        <v>31082</v>
      </c>
      <c r="K151">
        <f t="shared" si="2"/>
        <v>26</v>
      </c>
    </row>
    <row r="152" spans="1:11" x14ac:dyDescent="0.2">
      <c r="A152" s="3" t="s">
        <v>496</v>
      </c>
      <c r="B152" t="s">
        <v>494</v>
      </c>
      <c r="C152" t="s">
        <v>495</v>
      </c>
      <c r="D152" t="s">
        <v>11</v>
      </c>
      <c r="E152" t="s">
        <v>29</v>
      </c>
      <c r="F152" t="s">
        <v>309</v>
      </c>
      <c r="G152">
        <v>3144</v>
      </c>
      <c r="H152" s="1">
        <v>30625.69</v>
      </c>
      <c r="I152" t="s">
        <v>20</v>
      </c>
      <c r="J152" s="2">
        <v>30938</v>
      </c>
      <c r="K152">
        <f t="shared" si="2"/>
        <v>27</v>
      </c>
    </row>
    <row r="153" spans="1:11" x14ac:dyDescent="0.2">
      <c r="A153" s="3" t="s">
        <v>498</v>
      </c>
      <c r="B153" t="s">
        <v>497</v>
      </c>
      <c r="C153" t="s">
        <v>79</v>
      </c>
      <c r="D153" t="s">
        <v>11</v>
      </c>
      <c r="E153" t="s">
        <v>29</v>
      </c>
      <c r="F153" t="s">
        <v>113</v>
      </c>
      <c r="G153">
        <v>3676</v>
      </c>
      <c r="H153" s="1">
        <v>23769.279999999999</v>
      </c>
      <c r="I153" t="s">
        <v>14</v>
      </c>
      <c r="J153" s="2">
        <v>22251</v>
      </c>
      <c r="K153">
        <f t="shared" si="2"/>
        <v>51</v>
      </c>
    </row>
    <row r="154" spans="1:11" x14ac:dyDescent="0.2">
      <c r="A154" s="3" t="s">
        <v>501</v>
      </c>
      <c r="B154" t="s">
        <v>499</v>
      </c>
      <c r="C154" t="s">
        <v>500</v>
      </c>
      <c r="D154" t="s">
        <v>11</v>
      </c>
      <c r="E154" t="s">
        <v>29</v>
      </c>
      <c r="F154" t="s">
        <v>70</v>
      </c>
      <c r="G154">
        <v>3056</v>
      </c>
      <c r="H154" s="1">
        <v>22033.21</v>
      </c>
      <c r="I154" t="s">
        <v>14</v>
      </c>
      <c r="J154" s="2">
        <v>33303</v>
      </c>
      <c r="K154">
        <f t="shared" si="2"/>
        <v>20</v>
      </c>
    </row>
    <row r="155" spans="1:11" x14ac:dyDescent="0.2">
      <c r="A155" s="3" t="s">
        <v>504</v>
      </c>
      <c r="B155" t="s">
        <v>502</v>
      </c>
      <c r="C155" t="s">
        <v>503</v>
      </c>
      <c r="D155" t="s">
        <v>11</v>
      </c>
      <c r="E155" t="s">
        <v>29</v>
      </c>
      <c r="F155" t="s">
        <v>460</v>
      </c>
      <c r="G155">
        <v>3668</v>
      </c>
      <c r="H155" s="1">
        <v>22352.799999999999</v>
      </c>
      <c r="I155" t="s">
        <v>14</v>
      </c>
      <c r="J155" s="2">
        <v>33127</v>
      </c>
      <c r="K155">
        <f t="shared" si="2"/>
        <v>21</v>
      </c>
    </row>
    <row r="156" spans="1:11" x14ac:dyDescent="0.2">
      <c r="A156" s="3" t="s">
        <v>506</v>
      </c>
      <c r="B156" t="s">
        <v>505</v>
      </c>
      <c r="C156" t="s">
        <v>356</v>
      </c>
      <c r="D156" t="s">
        <v>24</v>
      </c>
      <c r="E156" t="s">
        <v>43</v>
      </c>
      <c r="F156" t="s">
        <v>137</v>
      </c>
      <c r="G156">
        <v>3607</v>
      </c>
      <c r="H156" s="1">
        <v>55197.45</v>
      </c>
      <c r="I156" t="s">
        <v>20</v>
      </c>
      <c r="J156" s="2">
        <v>24603</v>
      </c>
      <c r="K156">
        <f t="shared" si="2"/>
        <v>44</v>
      </c>
    </row>
    <row r="157" spans="1:11" x14ac:dyDescent="0.2">
      <c r="A157" s="3" t="s">
        <v>509</v>
      </c>
      <c r="B157" t="s">
        <v>507</v>
      </c>
      <c r="C157" t="s">
        <v>508</v>
      </c>
      <c r="D157" t="s">
        <v>18</v>
      </c>
      <c r="E157" t="s">
        <v>29</v>
      </c>
      <c r="F157" t="s">
        <v>55</v>
      </c>
      <c r="G157">
        <v>3130</v>
      </c>
      <c r="H157" s="1">
        <v>31065.27</v>
      </c>
      <c r="I157" t="s">
        <v>14</v>
      </c>
      <c r="J157" s="2">
        <v>24784</v>
      </c>
      <c r="K157">
        <f t="shared" si="2"/>
        <v>44</v>
      </c>
    </row>
    <row r="158" spans="1:11" x14ac:dyDescent="0.2">
      <c r="A158" s="3" t="s">
        <v>512</v>
      </c>
      <c r="B158" t="s">
        <v>510</v>
      </c>
      <c r="C158" t="s">
        <v>511</v>
      </c>
      <c r="D158" t="s">
        <v>11</v>
      </c>
      <c r="E158" t="s">
        <v>12</v>
      </c>
      <c r="F158" t="s">
        <v>513</v>
      </c>
      <c r="G158">
        <v>3551</v>
      </c>
      <c r="H158" s="1">
        <v>25195.54</v>
      </c>
      <c r="I158" t="s">
        <v>14</v>
      </c>
      <c r="J158" s="2">
        <v>32356</v>
      </c>
      <c r="K158">
        <f t="shared" si="2"/>
        <v>23</v>
      </c>
    </row>
    <row r="159" spans="1:11" x14ac:dyDescent="0.2">
      <c r="A159" s="3" t="s">
        <v>515</v>
      </c>
      <c r="B159" t="s">
        <v>510</v>
      </c>
      <c r="C159" t="s">
        <v>514</v>
      </c>
      <c r="D159" t="s">
        <v>24</v>
      </c>
      <c r="E159" t="s">
        <v>29</v>
      </c>
      <c r="F159" t="s">
        <v>88</v>
      </c>
      <c r="G159">
        <v>3142</v>
      </c>
      <c r="H159" s="1">
        <v>57976.97</v>
      </c>
      <c r="I159" t="s">
        <v>20</v>
      </c>
      <c r="J159" s="2">
        <v>19446</v>
      </c>
      <c r="K159">
        <f t="shared" si="2"/>
        <v>58</v>
      </c>
    </row>
    <row r="160" spans="1:11" x14ac:dyDescent="0.2">
      <c r="A160" s="3" t="s">
        <v>518</v>
      </c>
      <c r="B160" t="s">
        <v>516</v>
      </c>
      <c r="C160" t="s">
        <v>517</v>
      </c>
      <c r="D160" t="s">
        <v>11</v>
      </c>
      <c r="E160" t="s">
        <v>12</v>
      </c>
      <c r="F160" t="s">
        <v>519</v>
      </c>
      <c r="G160">
        <v>3718</v>
      </c>
      <c r="H160" s="1">
        <v>24307.919999999998</v>
      </c>
      <c r="I160" t="s">
        <v>14</v>
      </c>
      <c r="J160" s="2">
        <v>24723</v>
      </c>
      <c r="K160">
        <f t="shared" si="2"/>
        <v>44</v>
      </c>
    </row>
    <row r="161" spans="1:11" x14ac:dyDescent="0.2">
      <c r="A161" s="3" t="s">
        <v>521</v>
      </c>
      <c r="B161" t="s">
        <v>520</v>
      </c>
      <c r="C161" t="s">
        <v>174</v>
      </c>
      <c r="D161" t="s">
        <v>11</v>
      </c>
      <c r="E161" t="s">
        <v>29</v>
      </c>
      <c r="F161" t="s">
        <v>522</v>
      </c>
      <c r="G161">
        <v>3153</v>
      </c>
      <c r="H161" s="1">
        <v>27355.61</v>
      </c>
      <c r="I161" t="s">
        <v>14</v>
      </c>
      <c r="J161" s="2">
        <v>26428</v>
      </c>
      <c r="K161">
        <f t="shared" si="2"/>
        <v>39</v>
      </c>
    </row>
    <row r="162" spans="1:11" x14ac:dyDescent="0.2">
      <c r="A162" s="3" t="s">
        <v>694</v>
      </c>
      <c r="B162" t="s">
        <v>692</v>
      </c>
      <c r="C162" t="s">
        <v>693</v>
      </c>
      <c r="D162" t="s">
        <v>132</v>
      </c>
      <c r="E162" t="s">
        <v>29</v>
      </c>
      <c r="F162" t="s">
        <v>163</v>
      </c>
      <c r="G162">
        <v>3247</v>
      </c>
      <c r="H162" s="1">
        <v>98714.12</v>
      </c>
      <c r="I162" t="s">
        <v>14</v>
      </c>
      <c r="J162" s="2">
        <v>21393</v>
      </c>
      <c r="K162">
        <f t="shared" si="2"/>
        <v>53</v>
      </c>
    </row>
    <row r="163" spans="1:11" x14ac:dyDescent="0.2">
      <c r="A163" s="3" t="s">
        <v>526</v>
      </c>
      <c r="B163" t="s">
        <v>525</v>
      </c>
      <c r="C163" t="s">
        <v>108</v>
      </c>
      <c r="D163" t="s">
        <v>11</v>
      </c>
      <c r="E163" t="s">
        <v>29</v>
      </c>
      <c r="F163" t="s">
        <v>284</v>
      </c>
      <c r="G163">
        <v>3695</v>
      </c>
      <c r="H163" s="1">
        <v>26426.66</v>
      </c>
      <c r="I163" t="s">
        <v>14</v>
      </c>
      <c r="J163" s="2">
        <v>30596</v>
      </c>
      <c r="K163">
        <f t="shared" si="2"/>
        <v>28</v>
      </c>
    </row>
    <row r="164" spans="1:11" x14ac:dyDescent="0.2">
      <c r="A164" s="3" t="s">
        <v>528</v>
      </c>
      <c r="B164" t="s">
        <v>527</v>
      </c>
      <c r="C164" t="s">
        <v>216</v>
      </c>
      <c r="D164" t="s">
        <v>11</v>
      </c>
      <c r="E164" t="s">
        <v>12</v>
      </c>
      <c r="F164" t="s">
        <v>529</v>
      </c>
      <c r="G164">
        <v>3333</v>
      </c>
      <c r="H164" s="1">
        <v>23635.279999999999</v>
      </c>
      <c r="I164" t="s">
        <v>14</v>
      </c>
      <c r="J164" s="2">
        <v>21056</v>
      </c>
      <c r="K164">
        <f t="shared" si="2"/>
        <v>54</v>
      </c>
    </row>
    <row r="165" spans="1:11" x14ac:dyDescent="0.2">
      <c r="A165" s="3" t="s">
        <v>531</v>
      </c>
      <c r="B165" t="s">
        <v>530</v>
      </c>
      <c r="C165" t="s">
        <v>158</v>
      </c>
      <c r="D165" t="s">
        <v>11</v>
      </c>
      <c r="E165" t="s">
        <v>29</v>
      </c>
      <c r="F165" t="s">
        <v>407</v>
      </c>
      <c r="G165">
        <v>3590</v>
      </c>
      <c r="H165" s="1">
        <v>23762.76</v>
      </c>
      <c r="I165" t="s">
        <v>14</v>
      </c>
      <c r="J165" s="2">
        <v>23142</v>
      </c>
      <c r="K165">
        <f t="shared" si="2"/>
        <v>48</v>
      </c>
    </row>
    <row r="166" spans="1:11" x14ac:dyDescent="0.2">
      <c r="A166" s="3" t="s">
        <v>533</v>
      </c>
      <c r="B166" t="s">
        <v>532</v>
      </c>
      <c r="C166" t="s">
        <v>108</v>
      </c>
      <c r="D166" t="s">
        <v>11</v>
      </c>
      <c r="E166" t="s">
        <v>29</v>
      </c>
      <c r="F166" t="s">
        <v>25</v>
      </c>
      <c r="G166">
        <v>3703</v>
      </c>
      <c r="H166" s="1">
        <v>25023.37</v>
      </c>
      <c r="I166" t="s">
        <v>14</v>
      </c>
      <c r="J166" s="2">
        <v>30074</v>
      </c>
      <c r="K166">
        <f t="shared" si="2"/>
        <v>29</v>
      </c>
    </row>
    <row r="167" spans="1:11" x14ac:dyDescent="0.2">
      <c r="A167" s="3" t="s">
        <v>650</v>
      </c>
      <c r="B167" t="s">
        <v>649</v>
      </c>
      <c r="C167" t="s">
        <v>216</v>
      </c>
      <c r="D167" t="s">
        <v>132</v>
      </c>
      <c r="E167" t="s">
        <v>12</v>
      </c>
      <c r="F167" t="s">
        <v>651</v>
      </c>
      <c r="G167">
        <v>3104</v>
      </c>
      <c r="H167" s="1">
        <v>78050.97</v>
      </c>
      <c r="I167" t="s">
        <v>14</v>
      </c>
      <c r="J167" s="2">
        <v>21610</v>
      </c>
      <c r="K167">
        <f t="shared" si="2"/>
        <v>52</v>
      </c>
    </row>
    <row r="168" spans="1:11" x14ac:dyDescent="0.2">
      <c r="A168" s="3" t="s">
        <v>536</v>
      </c>
      <c r="B168" t="s">
        <v>534</v>
      </c>
      <c r="C168" t="s">
        <v>535</v>
      </c>
      <c r="D168" t="s">
        <v>132</v>
      </c>
      <c r="E168" t="s">
        <v>29</v>
      </c>
      <c r="F168" t="s">
        <v>95</v>
      </c>
      <c r="G168">
        <v>3204</v>
      </c>
      <c r="H168" s="1">
        <v>82860.53</v>
      </c>
      <c r="I168" t="s">
        <v>14</v>
      </c>
      <c r="J168" s="2">
        <v>23104</v>
      </c>
      <c r="K168">
        <f t="shared" si="2"/>
        <v>48</v>
      </c>
    </row>
    <row r="169" spans="1:11" x14ac:dyDescent="0.2">
      <c r="A169" s="3" t="s">
        <v>542</v>
      </c>
      <c r="B169" t="s">
        <v>540</v>
      </c>
      <c r="C169" t="s">
        <v>541</v>
      </c>
      <c r="D169" t="s">
        <v>11</v>
      </c>
      <c r="E169" t="s">
        <v>29</v>
      </c>
      <c r="F169" t="s">
        <v>48</v>
      </c>
      <c r="G169">
        <v>3105</v>
      </c>
      <c r="H169" s="1">
        <v>26726.93</v>
      </c>
      <c r="I169" t="s">
        <v>14</v>
      </c>
      <c r="J169" s="2">
        <v>21991</v>
      </c>
      <c r="K169">
        <f t="shared" si="2"/>
        <v>51</v>
      </c>
    </row>
    <row r="170" spans="1:11" x14ac:dyDescent="0.2">
      <c r="A170" s="3" t="s">
        <v>544</v>
      </c>
      <c r="B170" t="s">
        <v>543</v>
      </c>
      <c r="C170" t="s">
        <v>32</v>
      </c>
      <c r="D170" t="s">
        <v>11</v>
      </c>
      <c r="E170" t="s">
        <v>12</v>
      </c>
      <c r="F170" t="s">
        <v>255</v>
      </c>
      <c r="G170">
        <v>3124</v>
      </c>
      <c r="H170" s="1">
        <v>27824.44</v>
      </c>
      <c r="I170" t="s">
        <v>20</v>
      </c>
      <c r="J170" s="2">
        <v>25998</v>
      </c>
      <c r="K170">
        <f t="shared" si="2"/>
        <v>40</v>
      </c>
    </row>
    <row r="171" spans="1:11" x14ac:dyDescent="0.2">
      <c r="A171" s="3" t="s">
        <v>547</v>
      </c>
      <c r="B171" t="s">
        <v>545</v>
      </c>
      <c r="C171" t="s">
        <v>546</v>
      </c>
      <c r="D171" t="s">
        <v>11</v>
      </c>
      <c r="E171" t="s">
        <v>29</v>
      </c>
      <c r="F171" t="s">
        <v>30</v>
      </c>
      <c r="G171">
        <v>3722</v>
      </c>
      <c r="H171" s="1">
        <v>31727.83</v>
      </c>
      <c r="I171" t="s">
        <v>14</v>
      </c>
      <c r="J171" s="2">
        <v>25932</v>
      </c>
      <c r="K171">
        <f t="shared" si="2"/>
        <v>41</v>
      </c>
    </row>
    <row r="172" spans="1:11" x14ac:dyDescent="0.2">
      <c r="A172" s="3" t="s">
        <v>549</v>
      </c>
      <c r="B172" t="s">
        <v>548</v>
      </c>
      <c r="C172" t="s">
        <v>242</v>
      </c>
      <c r="D172" t="s">
        <v>11</v>
      </c>
      <c r="E172" t="s">
        <v>12</v>
      </c>
      <c r="F172" t="s">
        <v>40</v>
      </c>
      <c r="G172">
        <v>3055</v>
      </c>
      <c r="H172" s="1">
        <v>22167.06</v>
      </c>
      <c r="I172" t="s">
        <v>14</v>
      </c>
      <c r="J172" s="2">
        <v>31501</v>
      </c>
      <c r="K172">
        <f t="shared" si="2"/>
        <v>25</v>
      </c>
    </row>
    <row r="173" spans="1:11" x14ac:dyDescent="0.2">
      <c r="A173" s="3" t="s">
        <v>552</v>
      </c>
      <c r="B173" t="s">
        <v>550</v>
      </c>
      <c r="C173" t="s">
        <v>551</v>
      </c>
      <c r="D173" t="s">
        <v>11</v>
      </c>
      <c r="E173" t="s">
        <v>29</v>
      </c>
      <c r="F173" t="s">
        <v>113</v>
      </c>
      <c r="G173">
        <v>3164</v>
      </c>
      <c r="H173" s="1">
        <v>26468.06</v>
      </c>
      <c r="I173" t="s">
        <v>14</v>
      </c>
      <c r="J173" s="2">
        <v>31430</v>
      </c>
      <c r="K173">
        <f t="shared" si="2"/>
        <v>25</v>
      </c>
    </row>
    <row r="174" spans="1:11" x14ac:dyDescent="0.2">
      <c r="A174" s="3" t="s">
        <v>554</v>
      </c>
      <c r="B174" t="s">
        <v>553</v>
      </c>
      <c r="C174" t="s">
        <v>22</v>
      </c>
      <c r="D174" t="s">
        <v>24</v>
      </c>
      <c r="E174" t="s">
        <v>12</v>
      </c>
      <c r="F174" t="s">
        <v>44</v>
      </c>
      <c r="G174">
        <v>3136</v>
      </c>
      <c r="H174" s="1">
        <v>51535.17</v>
      </c>
      <c r="I174" t="s">
        <v>20</v>
      </c>
      <c r="J174" s="2">
        <v>31087</v>
      </c>
      <c r="K174">
        <f t="shared" si="2"/>
        <v>26</v>
      </c>
    </row>
    <row r="175" spans="1:11" x14ac:dyDescent="0.2">
      <c r="A175" s="3" t="s">
        <v>556</v>
      </c>
      <c r="B175" t="s">
        <v>555</v>
      </c>
      <c r="C175" t="s">
        <v>112</v>
      </c>
      <c r="D175" t="s">
        <v>11</v>
      </c>
      <c r="E175" t="s">
        <v>29</v>
      </c>
      <c r="F175" t="s">
        <v>25</v>
      </c>
      <c r="G175">
        <v>3010</v>
      </c>
      <c r="H175" s="1">
        <v>23750.27</v>
      </c>
      <c r="I175" t="s">
        <v>14</v>
      </c>
      <c r="J175" s="2">
        <v>21246</v>
      </c>
      <c r="K175">
        <f t="shared" si="2"/>
        <v>53</v>
      </c>
    </row>
    <row r="176" spans="1:11" x14ac:dyDescent="0.2">
      <c r="A176" s="3" t="s">
        <v>558</v>
      </c>
      <c r="B176" t="s">
        <v>557</v>
      </c>
      <c r="C176" t="s">
        <v>393</v>
      </c>
      <c r="D176" t="s">
        <v>24</v>
      </c>
      <c r="E176" t="s">
        <v>12</v>
      </c>
      <c r="F176" t="s">
        <v>13</v>
      </c>
      <c r="G176">
        <v>3626</v>
      </c>
      <c r="H176" s="1">
        <v>54175.92</v>
      </c>
      <c r="I176" t="s">
        <v>20</v>
      </c>
      <c r="J176" s="2">
        <v>23971</v>
      </c>
      <c r="K176">
        <f t="shared" si="2"/>
        <v>46</v>
      </c>
    </row>
    <row r="177" spans="1:11" x14ac:dyDescent="0.2">
      <c r="A177" s="3" t="s">
        <v>561</v>
      </c>
      <c r="B177" t="s">
        <v>559</v>
      </c>
      <c r="C177" t="s">
        <v>560</v>
      </c>
      <c r="D177" t="s">
        <v>11</v>
      </c>
      <c r="E177" t="s">
        <v>12</v>
      </c>
      <c r="F177" t="s">
        <v>38</v>
      </c>
      <c r="G177">
        <v>3148</v>
      </c>
      <c r="H177" s="1">
        <v>32822.65</v>
      </c>
      <c r="I177" t="s">
        <v>14</v>
      </c>
      <c r="J177" s="2">
        <v>23602</v>
      </c>
      <c r="K177">
        <f t="shared" si="2"/>
        <v>47</v>
      </c>
    </row>
    <row r="178" spans="1:11" x14ac:dyDescent="0.2">
      <c r="A178" s="3" t="s">
        <v>563</v>
      </c>
      <c r="B178" t="s">
        <v>562</v>
      </c>
      <c r="C178" t="s">
        <v>495</v>
      </c>
      <c r="D178" t="s">
        <v>11</v>
      </c>
      <c r="E178" t="s">
        <v>29</v>
      </c>
      <c r="F178" t="s">
        <v>564</v>
      </c>
      <c r="G178">
        <v>3037</v>
      </c>
      <c r="H178" s="1">
        <v>17103.919999999998</v>
      </c>
      <c r="I178" t="s">
        <v>20</v>
      </c>
      <c r="J178" s="2">
        <v>32781</v>
      </c>
      <c r="K178">
        <f t="shared" si="2"/>
        <v>22</v>
      </c>
    </row>
    <row r="179" spans="1:11" x14ac:dyDescent="0.2">
      <c r="A179" s="3" t="s">
        <v>567</v>
      </c>
      <c r="B179" t="s">
        <v>565</v>
      </c>
      <c r="C179" t="s">
        <v>566</v>
      </c>
      <c r="D179" t="s">
        <v>24</v>
      </c>
      <c r="E179" t="s">
        <v>29</v>
      </c>
      <c r="F179" t="s">
        <v>137</v>
      </c>
      <c r="G179">
        <v>3844</v>
      </c>
      <c r="H179" s="1">
        <v>49387.95</v>
      </c>
      <c r="I179" t="s">
        <v>20</v>
      </c>
      <c r="J179" s="2">
        <v>25905</v>
      </c>
      <c r="K179">
        <f t="shared" si="2"/>
        <v>41</v>
      </c>
    </row>
    <row r="180" spans="1:11" x14ac:dyDescent="0.2">
      <c r="A180" s="3" t="s">
        <v>813</v>
      </c>
      <c r="B180" t="s">
        <v>812</v>
      </c>
      <c r="C180" t="s">
        <v>418</v>
      </c>
      <c r="D180" t="s">
        <v>132</v>
      </c>
      <c r="E180" t="s">
        <v>29</v>
      </c>
      <c r="F180" t="s">
        <v>814</v>
      </c>
      <c r="G180">
        <v>3667</v>
      </c>
      <c r="H180" s="1">
        <v>128082.69</v>
      </c>
      <c r="I180" t="s">
        <v>20</v>
      </c>
      <c r="J180" s="2">
        <v>20335</v>
      </c>
      <c r="K180">
        <f t="shared" si="2"/>
        <v>56</v>
      </c>
    </row>
    <row r="181" spans="1:11" x14ac:dyDescent="0.2">
      <c r="A181" s="3" t="s">
        <v>752</v>
      </c>
      <c r="B181" t="s">
        <v>750</v>
      </c>
      <c r="C181" t="s">
        <v>751</v>
      </c>
      <c r="D181" t="s">
        <v>132</v>
      </c>
      <c r="E181" t="s">
        <v>12</v>
      </c>
      <c r="F181" t="s">
        <v>220</v>
      </c>
      <c r="G181">
        <v>3135</v>
      </c>
      <c r="H181" s="1">
        <v>98292.26</v>
      </c>
      <c r="I181" t="s">
        <v>14</v>
      </c>
      <c r="J181" s="2">
        <v>20958</v>
      </c>
      <c r="K181">
        <f t="shared" si="2"/>
        <v>54</v>
      </c>
    </row>
    <row r="182" spans="1:11" x14ac:dyDescent="0.2">
      <c r="A182" s="3" t="s">
        <v>576</v>
      </c>
      <c r="B182" t="s">
        <v>574</v>
      </c>
      <c r="C182" t="s">
        <v>575</v>
      </c>
      <c r="D182" t="s">
        <v>11</v>
      </c>
      <c r="E182" t="s">
        <v>29</v>
      </c>
      <c r="F182" t="s">
        <v>113</v>
      </c>
      <c r="G182">
        <v>3123</v>
      </c>
      <c r="H182" s="1">
        <v>29403.18</v>
      </c>
      <c r="I182" t="s">
        <v>20</v>
      </c>
      <c r="J182" s="2">
        <v>30695</v>
      </c>
      <c r="K182">
        <f t="shared" si="2"/>
        <v>27</v>
      </c>
    </row>
    <row r="183" spans="1:11" x14ac:dyDescent="0.2">
      <c r="A183" s="3" t="s">
        <v>578</v>
      </c>
      <c r="B183" t="s">
        <v>577</v>
      </c>
      <c r="C183" t="s">
        <v>174</v>
      </c>
      <c r="D183" t="s">
        <v>11</v>
      </c>
      <c r="E183" t="s">
        <v>29</v>
      </c>
      <c r="F183" t="s">
        <v>460</v>
      </c>
      <c r="G183">
        <v>3206</v>
      </c>
      <c r="H183" s="1">
        <v>23528.16</v>
      </c>
      <c r="I183" t="s">
        <v>14</v>
      </c>
      <c r="J183" s="2">
        <v>24930</v>
      </c>
      <c r="K183">
        <f t="shared" si="2"/>
        <v>43</v>
      </c>
    </row>
    <row r="184" spans="1:11" x14ac:dyDescent="0.2">
      <c r="A184" s="3" t="s">
        <v>581</v>
      </c>
      <c r="B184" t="s">
        <v>579</v>
      </c>
      <c r="C184" t="s">
        <v>580</v>
      </c>
      <c r="D184" t="s">
        <v>11</v>
      </c>
      <c r="E184" t="s">
        <v>29</v>
      </c>
      <c r="F184" t="s">
        <v>208</v>
      </c>
      <c r="G184">
        <v>3986</v>
      </c>
      <c r="H184" s="1">
        <v>25705.75</v>
      </c>
      <c r="I184" t="s">
        <v>14</v>
      </c>
      <c r="J184" s="2">
        <v>23562</v>
      </c>
      <c r="K184">
        <f t="shared" si="2"/>
        <v>47</v>
      </c>
    </row>
    <row r="185" spans="1:11" x14ac:dyDescent="0.2">
      <c r="A185" s="3" t="s">
        <v>583</v>
      </c>
      <c r="B185" t="s">
        <v>579</v>
      </c>
      <c r="C185" t="s">
        <v>582</v>
      </c>
      <c r="D185" t="s">
        <v>24</v>
      </c>
      <c r="E185" t="s">
        <v>29</v>
      </c>
      <c r="F185" t="s">
        <v>19</v>
      </c>
      <c r="G185">
        <v>3131</v>
      </c>
      <c r="H185" s="1">
        <v>52732.19</v>
      </c>
      <c r="I185" t="s">
        <v>20</v>
      </c>
      <c r="J185" s="2">
        <v>26054</v>
      </c>
      <c r="K185">
        <f t="shared" si="2"/>
        <v>40</v>
      </c>
    </row>
    <row r="186" spans="1:11" x14ac:dyDescent="0.2">
      <c r="A186" s="3" t="s">
        <v>586</v>
      </c>
      <c r="B186" t="s">
        <v>584</v>
      </c>
      <c r="C186" t="s">
        <v>585</v>
      </c>
      <c r="D186" t="s">
        <v>18</v>
      </c>
      <c r="E186" t="s">
        <v>29</v>
      </c>
      <c r="F186" t="s">
        <v>220</v>
      </c>
      <c r="G186">
        <v>3559</v>
      </c>
      <c r="H186" s="1">
        <v>29650.29</v>
      </c>
      <c r="I186" t="s">
        <v>14</v>
      </c>
      <c r="J186" s="2">
        <v>20748</v>
      </c>
      <c r="K186">
        <f t="shared" si="2"/>
        <v>55</v>
      </c>
    </row>
    <row r="187" spans="1:11" x14ac:dyDescent="0.2">
      <c r="A187" s="3" t="s">
        <v>589</v>
      </c>
      <c r="B187" t="s">
        <v>587</v>
      </c>
      <c r="C187" t="s">
        <v>588</v>
      </c>
      <c r="D187" t="s">
        <v>11</v>
      </c>
      <c r="E187" t="s">
        <v>12</v>
      </c>
      <c r="F187" t="s">
        <v>240</v>
      </c>
      <c r="G187">
        <v>3625</v>
      </c>
      <c r="H187" s="1">
        <v>22728.22</v>
      </c>
      <c r="I187" t="s">
        <v>14</v>
      </c>
      <c r="J187" s="2">
        <v>24676</v>
      </c>
      <c r="K187">
        <f t="shared" si="2"/>
        <v>44</v>
      </c>
    </row>
    <row r="188" spans="1:11" x14ac:dyDescent="0.2">
      <c r="A188" s="3" t="s">
        <v>592</v>
      </c>
      <c r="B188" t="s">
        <v>590</v>
      </c>
      <c r="C188" t="s">
        <v>591</v>
      </c>
      <c r="D188" t="s">
        <v>18</v>
      </c>
      <c r="E188" t="s">
        <v>29</v>
      </c>
      <c r="F188" t="s">
        <v>261</v>
      </c>
      <c r="G188">
        <v>3120</v>
      </c>
      <c r="H188" s="1">
        <v>36167.870000000003</v>
      </c>
      <c r="I188" t="s">
        <v>20</v>
      </c>
      <c r="J188" s="2">
        <v>21393</v>
      </c>
      <c r="K188">
        <f t="shared" si="2"/>
        <v>53</v>
      </c>
    </row>
    <row r="189" spans="1:11" x14ac:dyDescent="0.2">
      <c r="A189" s="3" t="s">
        <v>594</v>
      </c>
      <c r="B189" t="s">
        <v>593</v>
      </c>
      <c r="C189" t="s">
        <v>374</v>
      </c>
      <c r="D189" t="s">
        <v>18</v>
      </c>
      <c r="E189" t="s">
        <v>29</v>
      </c>
      <c r="F189" t="s">
        <v>197</v>
      </c>
      <c r="G189">
        <v>3086</v>
      </c>
      <c r="H189" s="1">
        <v>38619.839999999997</v>
      </c>
      <c r="I189" t="s">
        <v>20</v>
      </c>
      <c r="J189" s="2">
        <v>24682</v>
      </c>
      <c r="K189">
        <f t="shared" si="2"/>
        <v>44</v>
      </c>
    </row>
    <row r="190" spans="1:11" x14ac:dyDescent="0.2">
      <c r="A190" s="3" t="s">
        <v>596</v>
      </c>
      <c r="B190" t="s">
        <v>595</v>
      </c>
      <c r="C190" t="s">
        <v>155</v>
      </c>
      <c r="D190" t="s">
        <v>11</v>
      </c>
      <c r="E190" t="s">
        <v>29</v>
      </c>
      <c r="F190" t="s">
        <v>13</v>
      </c>
      <c r="G190">
        <v>3591</v>
      </c>
      <c r="H190" s="1">
        <v>27039.32</v>
      </c>
      <c r="I190" t="s">
        <v>20</v>
      </c>
      <c r="J190" s="2">
        <v>29864</v>
      </c>
      <c r="K190">
        <f t="shared" si="2"/>
        <v>30</v>
      </c>
    </row>
    <row r="191" spans="1:11" x14ac:dyDescent="0.2">
      <c r="A191" s="3" t="s">
        <v>599</v>
      </c>
      <c r="B191" t="s">
        <v>597</v>
      </c>
      <c r="C191" t="s">
        <v>598</v>
      </c>
      <c r="D191" t="s">
        <v>11</v>
      </c>
      <c r="E191" t="s">
        <v>29</v>
      </c>
      <c r="F191" t="s">
        <v>84</v>
      </c>
      <c r="G191">
        <v>3596</v>
      </c>
      <c r="H191" s="1">
        <v>19554.36</v>
      </c>
      <c r="I191" t="s">
        <v>14</v>
      </c>
      <c r="J191" s="2">
        <v>28881</v>
      </c>
      <c r="K191">
        <f t="shared" si="2"/>
        <v>32</v>
      </c>
    </row>
    <row r="192" spans="1:11" x14ac:dyDescent="0.2">
      <c r="A192" s="3" t="s">
        <v>602</v>
      </c>
      <c r="B192" t="s">
        <v>600</v>
      </c>
      <c r="C192" t="s">
        <v>601</v>
      </c>
      <c r="D192" t="s">
        <v>11</v>
      </c>
      <c r="E192" t="s">
        <v>29</v>
      </c>
      <c r="F192" t="s">
        <v>63</v>
      </c>
      <c r="G192">
        <v>3913</v>
      </c>
      <c r="H192" s="1">
        <v>25810.51</v>
      </c>
      <c r="I192" t="s">
        <v>14</v>
      </c>
      <c r="J192" s="2">
        <v>23289</v>
      </c>
      <c r="K192">
        <f t="shared" ref="K192:K255" si="3">DATEDIF(J192,"31/12/2011","y")</f>
        <v>48</v>
      </c>
    </row>
    <row r="193" spans="1:11" x14ac:dyDescent="0.2">
      <c r="A193" s="3" t="s">
        <v>604</v>
      </c>
      <c r="B193" t="s">
        <v>600</v>
      </c>
      <c r="C193" t="s">
        <v>603</v>
      </c>
      <c r="D193" t="s">
        <v>11</v>
      </c>
      <c r="E193" t="s">
        <v>29</v>
      </c>
      <c r="F193" t="s">
        <v>605</v>
      </c>
      <c r="G193">
        <v>3943</v>
      </c>
      <c r="H193" s="1">
        <v>26471.34</v>
      </c>
      <c r="I193" t="s">
        <v>14</v>
      </c>
      <c r="J193" s="2">
        <v>18426</v>
      </c>
      <c r="K193">
        <f t="shared" si="3"/>
        <v>61</v>
      </c>
    </row>
    <row r="194" spans="1:11" x14ac:dyDescent="0.2">
      <c r="A194" s="3" t="s">
        <v>607</v>
      </c>
      <c r="B194" t="s">
        <v>600</v>
      </c>
      <c r="C194" t="s">
        <v>606</v>
      </c>
      <c r="D194" t="s">
        <v>11</v>
      </c>
      <c r="E194" t="s">
        <v>29</v>
      </c>
      <c r="F194" t="s">
        <v>309</v>
      </c>
      <c r="G194">
        <v>3638</v>
      </c>
      <c r="H194" s="1">
        <v>21819.56</v>
      </c>
      <c r="I194" t="s">
        <v>20</v>
      </c>
      <c r="J194" s="2">
        <v>33473</v>
      </c>
      <c r="K194">
        <f t="shared" si="3"/>
        <v>20</v>
      </c>
    </row>
    <row r="195" spans="1:11" x14ac:dyDescent="0.2">
      <c r="A195" s="3" t="s">
        <v>610</v>
      </c>
      <c r="B195" t="s">
        <v>608</v>
      </c>
      <c r="C195" t="s">
        <v>609</v>
      </c>
      <c r="D195" t="s">
        <v>24</v>
      </c>
      <c r="E195" t="s">
        <v>43</v>
      </c>
      <c r="F195" t="s">
        <v>564</v>
      </c>
      <c r="G195">
        <v>3611</v>
      </c>
      <c r="H195" s="1">
        <v>45331.65</v>
      </c>
      <c r="I195" t="s">
        <v>14</v>
      </c>
      <c r="J195" s="2">
        <v>29202</v>
      </c>
      <c r="K195">
        <f t="shared" si="3"/>
        <v>32</v>
      </c>
    </row>
    <row r="196" spans="1:11" x14ac:dyDescent="0.2">
      <c r="A196" s="3" t="s">
        <v>613</v>
      </c>
      <c r="B196" t="s">
        <v>611</v>
      </c>
      <c r="C196" t="s">
        <v>612</v>
      </c>
      <c r="D196" t="s">
        <v>11</v>
      </c>
      <c r="E196" t="s">
        <v>29</v>
      </c>
      <c r="F196" t="s">
        <v>117</v>
      </c>
      <c r="G196">
        <v>3117</v>
      </c>
      <c r="H196" s="1">
        <v>26977.06</v>
      </c>
      <c r="I196" t="s">
        <v>14</v>
      </c>
      <c r="J196" s="2">
        <v>20381</v>
      </c>
      <c r="K196">
        <f t="shared" si="3"/>
        <v>56</v>
      </c>
    </row>
    <row r="197" spans="1:11" x14ac:dyDescent="0.2">
      <c r="A197" s="3" t="s">
        <v>615</v>
      </c>
      <c r="B197" t="s">
        <v>614</v>
      </c>
      <c r="C197" t="s">
        <v>603</v>
      </c>
      <c r="D197" t="s">
        <v>11</v>
      </c>
      <c r="E197" t="s">
        <v>29</v>
      </c>
      <c r="F197" t="s">
        <v>234</v>
      </c>
      <c r="G197">
        <v>3057</v>
      </c>
      <c r="H197" s="1">
        <v>30098.2</v>
      </c>
      <c r="I197" t="s">
        <v>14</v>
      </c>
      <c r="J197" s="2">
        <v>22608</v>
      </c>
      <c r="K197">
        <f t="shared" si="3"/>
        <v>50</v>
      </c>
    </row>
    <row r="198" spans="1:11" x14ac:dyDescent="0.2">
      <c r="A198" s="3" t="s">
        <v>618</v>
      </c>
      <c r="B198" t="s">
        <v>616</v>
      </c>
      <c r="C198" t="s">
        <v>617</v>
      </c>
      <c r="D198" t="s">
        <v>11</v>
      </c>
      <c r="E198" t="s">
        <v>29</v>
      </c>
      <c r="F198" t="s">
        <v>619</v>
      </c>
      <c r="G198">
        <v>3154</v>
      </c>
      <c r="H198" s="1">
        <v>26436.880000000001</v>
      </c>
      <c r="I198" t="s">
        <v>20</v>
      </c>
      <c r="J198" s="2">
        <v>24113</v>
      </c>
      <c r="K198">
        <f t="shared" si="3"/>
        <v>45</v>
      </c>
    </row>
    <row r="199" spans="1:11" x14ac:dyDescent="0.2">
      <c r="A199" s="3" t="s">
        <v>737</v>
      </c>
      <c r="B199" t="s">
        <v>735</v>
      </c>
      <c r="C199" t="s">
        <v>736</v>
      </c>
      <c r="D199" t="s">
        <v>132</v>
      </c>
      <c r="E199" t="s">
        <v>29</v>
      </c>
      <c r="F199" t="s">
        <v>208</v>
      </c>
      <c r="G199">
        <v>3110</v>
      </c>
      <c r="H199" s="1">
        <v>108277.95</v>
      </c>
      <c r="I199" t="s">
        <v>20</v>
      </c>
      <c r="J199" s="2">
        <v>21298</v>
      </c>
      <c r="K199">
        <f t="shared" si="3"/>
        <v>53</v>
      </c>
    </row>
    <row r="200" spans="1:11" x14ac:dyDescent="0.2">
      <c r="A200" s="3" t="s">
        <v>624</v>
      </c>
      <c r="B200" t="s">
        <v>623</v>
      </c>
      <c r="C200" t="s">
        <v>22</v>
      </c>
      <c r="D200" t="s">
        <v>24</v>
      </c>
      <c r="E200" t="s">
        <v>12</v>
      </c>
      <c r="F200" t="s">
        <v>483</v>
      </c>
      <c r="G200">
        <v>3588</v>
      </c>
      <c r="H200" s="1">
        <v>52617.75</v>
      </c>
      <c r="I200" t="s">
        <v>20</v>
      </c>
      <c r="J200" s="2">
        <v>27901</v>
      </c>
      <c r="K200">
        <f t="shared" si="3"/>
        <v>35</v>
      </c>
    </row>
    <row r="201" spans="1:11" x14ac:dyDescent="0.2">
      <c r="A201" s="3" t="s">
        <v>627</v>
      </c>
      <c r="B201" t="s">
        <v>625</v>
      </c>
      <c r="C201" t="s">
        <v>626</v>
      </c>
      <c r="D201" t="s">
        <v>11</v>
      </c>
      <c r="E201" t="s">
        <v>12</v>
      </c>
      <c r="F201" t="s">
        <v>628</v>
      </c>
      <c r="G201">
        <v>3618</v>
      </c>
      <c r="H201" s="1">
        <v>31571.119999999999</v>
      </c>
      <c r="I201" t="s">
        <v>20</v>
      </c>
      <c r="J201" s="2">
        <v>25222</v>
      </c>
      <c r="K201">
        <f t="shared" si="3"/>
        <v>42</v>
      </c>
    </row>
    <row r="202" spans="1:11" x14ac:dyDescent="0.2">
      <c r="A202" s="3" t="s">
        <v>631</v>
      </c>
      <c r="B202" t="s">
        <v>629</v>
      </c>
      <c r="C202" t="s">
        <v>630</v>
      </c>
      <c r="D202" t="s">
        <v>11</v>
      </c>
      <c r="E202" t="s">
        <v>29</v>
      </c>
      <c r="F202" t="s">
        <v>340</v>
      </c>
      <c r="G202">
        <v>3150</v>
      </c>
      <c r="H202" s="1">
        <v>31689.14</v>
      </c>
      <c r="I202" t="s">
        <v>20</v>
      </c>
      <c r="J202" s="2">
        <v>25524</v>
      </c>
      <c r="K202">
        <f t="shared" si="3"/>
        <v>42</v>
      </c>
    </row>
    <row r="203" spans="1:11" x14ac:dyDescent="0.2">
      <c r="A203" s="3" t="s">
        <v>634</v>
      </c>
      <c r="B203" t="s">
        <v>632</v>
      </c>
      <c r="C203" t="s">
        <v>633</v>
      </c>
      <c r="D203" t="s">
        <v>18</v>
      </c>
      <c r="E203" t="s">
        <v>29</v>
      </c>
      <c r="F203" t="s">
        <v>199</v>
      </c>
      <c r="G203">
        <v>3626</v>
      </c>
      <c r="H203" s="1">
        <v>35457.879999999997</v>
      </c>
      <c r="I203" t="s">
        <v>14</v>
      </c>
      <c r="J203" s="2">
        <v>24223</v>
      </c>
      <c r="K203">
        <f t="shared" si="3"/>
        <v>45</v>
      </c>
    </row>
    <row r="204" spans="1:11" x14ac:dyDescent="0.2">
      <c r="A204" s="3" t="s">
        <v>637</v>
      </c>
      <c r="B204" t="s">
        <v>635</v>
      </c>
      <c r="C204" t="s">
        <v>636</v>
      </c>
      <c r="D204" t="s">
        <v>11</v>
      </c>
      <c r="E204" t="s">
        <v>29</v>
      </c>
      <c r="F204" t="s">
        <v>638</v>
      </c>
      <c r="G204">
        <v>3584</v>
      </c>
      <c r="H204" s="1">
        <v>33397.01</v>
      </c>
      <c r="I204" t="s">
        <v>20</v>
      </c>
      <c r="J204" s="2">
        <v>23573</v>
      </c>
      <c r="K204">
        <f t="shared" si="3"/>
        <v>47</v>
      </c>
    </row>
    <row r="205" spans="1:11" x14ac:dyDescent="0.2">
      <c r="A205" s="3" t="s">
        <v>641</v>
      </c>
      <c r="B205" t="s">
        <v>639</v>
      </c>
      <c r="C205" t="s">
        <v>640</v>
      </c>
      <c r="D205" t="s">
        <v>18</v>
      </c>
      <c r="E205" t="s">
        <v>29</v>
      </c>
      <c r="F205" t="s">
        <v>258</v>
      </c>
      <c r="G205">
        <v>3644</v>
      </c>
      <c r="H205" s="1">
        <v>28293.8</v>
      </c>
      <c r="I205" t="s">
        <v>14</v>
      </c>
      <c r="J205" s="2">
        <v>18239</v>
      </c>
      <c r="K205">
        <f t="shared" si="3"/>
        <v>62</v>
      </c>
    </row>
    <row r="206" spans="1:11" x14ac:dyDescent="0.2">
      <c r="A206" s="3" t="s">
        <v>643</v>
      </c>
      <c r="B206" t="s">
        <v>642</v>
      </c>
      <c r="C206" t="s">
        <v>500</v>
      </c>
      <c r="D206" t="s">
        <v>11</v>
      </c>
      <c r="E206" t="s">
        <v>29</v>
      </c>
      <c r="F206" t="s">
        <v>113</v>
      </c>
      <c r="G206">
        <v>3032</v>
      </c>
      <c r="H206" s="1">
        <v>20899.439999999999</v>
      </c>
      <c r="I206" t="s">
        <v>14</v>
      </c>
      <c r="J206" s="2">
        <v>32610</v>
      </c>
      <c r="K206">
        <f t="shared" si="3"/>
        <v>22</v>
      </c>
    </row>
    <row r="207" spans="1:11" x14ac:dyDescent="0.2">
      <c r="A207" s="3" t="s">
        <v>646</v>
      </c>
      <c r="B207" t="s">
        <v>644</v>
      </c>
      <c r="C207" t="s">
        <v>645</v>
      </c>
      <c r="D207" t="s">
        <v>11</v>
      </c>
      <c r="E207" t="s">
        <v>12</v>
      </c>
      <c r="F207" t="s">
        <v>199</v>
      </c>
      <c r="G207">
        <v>3723</v>
      </c>
      <c r="H207" s="1">
        <v>23270.99</v>
      </c>
      <c r="I207" t="s">
        <v>14</v>
      </c>
      <c r="J207" s="2">
        <v>25050</v>
      </c>
      <c r="K207">
        <f t="shared" si="3"/>
        <v>43</v>
      </c>
    </row>
    <row r="208" spans="1:11" x14ac:dyDescent="0.2">
      <c r="A208" s="3" t="s">
        <v>648</v>
      </c>
      <c r="B208" t="s">
        <v>647</v>
      </c>
      <c r="C208" t="s">
        <v>184</v>
      </c>
      <c r="D208" t="s">
        <v>11</v>
      </c>
      <c r="E208" t="s">
        <v>12</v>
      </c>
      <c r="F208" t="s">
        <v>240</v>
      </c>
      <c r="G208">
        <v>3067</v>
      </c>
      <c r="H208" s="1">
        <v>24030.84</v>
      </c>
      <c r="I208" t="s">
        <v>14</v>
      </c>
      <c r="J208" s="2">
        <v>24203</v>
      </c>
      <c r="K208">
        <f t="shared" si="3"/>
        <v>45</v>
      </c>
    </row>
    <row r="209" spans="1:11" x14ac:dyDescent="0.2">
      <c r="A209" s="3" t="s">
        <v>375</v>
      </c>
      <c r="B209" t="s">
        <v>373</v>
      </c>
      <c r="C209" t="s">
        <v>374</v>
      </c>
      <c r="D209" t="s">
        <v>132</v>
      </c>
      <c r="E209" t="s">
        <v>29</v>
      </c>
      <c r="F209" t="s">
        <v>59</v>
      </c>
      <c r="G209">
        <v>3764</v>
      </c>
      <c r="H209" s="1">
        <v>84079.039999999994</v>
      </c>
      <c r="I209" t="s">
        <v>20</v>
      </c>
      <c r="J209" s="2">
        <v>24573</v>
      </c>
      <c r="K209">
        <f t="shared" si="3"/>
        <v>44</v>
      </c>
    </row>
    <row r="210" spans="1:11" x14ac:dyDescent="0.2">
      <c r="A210" s="3" t="s">
        <v>653</v>
      </c>
      <c r="B210" t="s">
        <v>652</v>
      </c>
      <c r="C210" t="s">
        <v>184</v>
      </c>
      <c r="D210" t="s">
        <v>11</v>
      </c>
      <c r="E210" t="s">
        <v>29</v>
      </c>
      <c r="F210" t="s">
        <v>240</v>
      </c>
      <c r="G210">
        <v>3637</v>
      </c>
      <c r="H210" s="1">
        <v>23901.25</v>
      </c>
      <c r="I210" t="s">
        <v>14</v>
      </c>
      <c r="J210" s="2">
        <v>24394</v>
      </c>
      <c r="K210">
        <f t="shared" si="3"/>
        <v>45</v>
      </c>
    </row>
    <row r="211" spans="1:11" x14ac:dyDescent="0.2">
      <c r="A211" s="3" t="s">
        <v>656</v>
      </c>
      <c r="B211" t="s">
        <v>654</v>
      </c>
      <c r="C211" t="s">
        <v>655</v>
      </c>
      <c r="D211" t="s">
        <v>11</v>
      </c>
      <c r="E211" t="s">
        <v>29</v>
      </c>
      <c r="F211" t="s">
        <v>30</v>
      </c>
      <c r="G211">
        <v>3881</v>
      </c>
      <c r="H211" s="1">
        <v>24493.599999999999</v>
      </c>
      <c r="I211" t="s">
        <v>20</v>
      </c>
      <c r="J211" s="2">
        <v>30687</v>
      </c>
      <c r="K211">
        <f t="shared" si="3"/>
        <v>27</v>
      </c>
    </row>
    <row r="212" spans="1:11" x14ac:dyDescent="0.2">
      <c r="A212" s="3" t="s">
        <v>659</v>
      </c>
      <c r="B212" t="s">
        <v>657</v>
      </c>
      <c r="C212" t="s">
        <v>658</v>
      </c>
      <c r="D212" t="s">
        <v>24</v>
      </c>
      <c r="E212" t="s">
        <v>12</v>
      </c>
      <c r="F212" t="s">
        <v>220</v>
      </c>
      <c r="G212">
        <v>3670</v>
      </c>
      <c r="H212" s="1">
        <v>54565.59</v>
      </c>
      <c r="I212" t="s">
        <v>20</v>
      </c>
      <c r="J212" s="2">
        <v>28202</v>
      </c>
      <c r="K212">
        <f t="shared" si="3"/>
        <v>34</v>
      </c>
    </row>
    <row r="213" spans="1:11" x14ac:dyDescent="0.2">
      <c r="A213" s="3" t="s">
        <v>661</v>
      </c>
      <c r="B213" t="s">
        <v>660</v>
      </c>
      <c r="C213" t="s">
        <v>315</v>
      </c>
      <c r="D213" t="s">
        <v>11</v>
      </c>
      <c r="E213" t="s">
        <v>29</v>
      </c>
      <c r="F213" t="s">
        <v>137</v>
      </c>
      <c r="G213">
        <v>3073</v>
      </c>
      <c r="H213" s="1">
        <v>19708.91</v>
      </c>
      <c r="I213" t="s">
        <v>14</v>
      </c>
      <c r="J213" s="2">
        <v>26332</v>
      </c>
      <c r="K213">
        <f t="shared" si="3"/>
        <v>39</v>
      </c>
    </row>
    <row r="214" spans="1:11" x14ac:dyDescent="0.2">
      <c r="A214" s="3" t="s">
        <v>663</v>
      </c>
      <c r="B214" t="s">
        <v>662</v>
      </c>
      <c r="C214" t="s">
        <v>346</v>
      </c>
      <c r="D214" t="s">
        <v>11</v>
      </c>
      <c r="E214" t="s">
        <v>29</v>
      </c>
      <c r="F214" t="s">
        <v>664</v>
      </c>
      <c r="G214">
        <v>3630</v>
      </c>
      <c r="H214" s="1">
        <v>27376.97</v>
      </c>
      <c r="I214" t="s">
        <v>20</v>
      </c>
      <c r="J214" s="2">
        <v>24384</v>
      </c>
      <c r="K214">
        <f t="shared" si="3"/>
        <v>45</v>
      </c>
    </row>
    <row r="215" spans="1:11" x14ac:dyDescent="0.2">
      <c r="A215" s="3" t="s">
        <v>666</v>
      </c>
      <c r="B215" t="s">
        <v>665</v>
      </c>
      <c r="C215" t="s">
        <v>90</v>
      </c>
      <c r="D215" t="s">
        <v>11</v>
      </c>
      <c r="E215" t="s">
        <v>29</v>
      </c>
      <c r="F215" t="s">
        <v>208</v>
      </c>
      <c r="G215">
        <v>3413</v>
      </c>
      <c r="H215" s="1">
        <v>25030.02</v>
      </c>
      <c r="I215" t="s">
        <v>14</v>
      </c>
      <c r="J215" s="2">
        <v>26083</v>
      </c>
      <c r="K215">
        <f t="shared" si="3"/>
        <v>40</v>
      </c>
    </row>
    <row r="216" spans="1:11" x14ac:dyDescent="0.2">
      <c r="A216" s="3" t="s">
        <v>668</v>
      </c>
      <c r="B216" t="s">
        <v>667</v>
      </c>
      <c r="C216" t="s">
        <v>102</v>
      </c>
      <c r="D216" t="s">
        <v>24</v>
      </c>
      <c r="E216" t="s">
        <v>12</v>
      </c>
      <c r="F216" t="s">
        <v>208</v>
      </c>
      <c r="G216">
        <v>3420</v>
      </c>
      <c r="H216" s="1">
        <v>58559.1</v>
      </c>
      <c r="I216" t="s">
        <v>20</v>
      </c>
      <c r="J216" s="2">
        <v>23874</v>
      </c>
      <c r="K216">
        <f t="shared" si="3"/>
        <v>46</v>
      </c>
    </row>
    <row r="217" spans="1:11" x14ac:dyDescent="0.2">
      <c r="A217" s="3" t="s">
        <v>671</v>
      </c>
      <c r="B217" t="s">
        <v>669</v>
      </c>
      <c r="C217" t="s">
        <v>670</v>
      </c>
      <c r="D217" t="s">
        <v>11</v>
      </c>
      <c r="E217" t="s">
        <v>29</v>
      </c>
      <c r="F217" t="s">
        <v>619</v>
      </c>
      <c r="G217">
        <v>3128</v>
      </c>
      <c r="H217" s="1">
        <v>29363.11</v>
      </c>
      <c r="I217" t="s">
        <v>20</v>
      </c>
      <c r="J217" s="2">
        <v>30000</v>
      </c>
      <c r="K217">
        <f t="shared" si="3"/>
        <v>29</v>
      </c>
    </row>
    <row r="218" spans="1:11" x14ac:dyDescent="0.2">
      <c r="A218" s="3" t="s">
        <v>673</v>
      </c>
      <c r="B218" t="s">
        <v>672</v>
      </c>
      <c r="C218" t="s">
        <v>508</v>
      </c>
      <c r="D218" t="s">
        <v>11</v>
      </c>
      <c r="E218" t="s">
        <v>29</v>
      </c>
      <c r="F218" t="s">
        <v>84</v>
      </c>
      <c r="G218">
        <v>3552</v>
      </c>
      <c r="H218" s="1">
        <v>22298.9</v>
      </c>
      <c r="I218" t="s">
        <v>14</v>
      </c>
      <c r="J218" s="2">
        <v>31760</v>
      </c>
      <c r="K218">
        <f t="shared" si="3"/>
        <v>25</v>
      </c>
    </row>
    <row r="219" spans="1:11" x14ac:dyDescent="0.2">
      <c r="A219" s="3" t="s">
        <v>675</v>
      </c>
      <c r="B219" t="s">
        <v>674</v>
      </c>
      <c r="C219" t="s">
        <v>374</v>
      </c>
      <c r="D219" t="s">
        <v>24</v>
      </c>
      <c r="E219" t="s">
        <v>29</v>
      </c>
      <c r="F219" t="s">
        <v>95</v>
      </c>
      <c r="G219">
        <v>3733</v>
      </c>
      <c r="H219" s="1">
        <v>57651.05</v>
      </c>
      <c r="I219" t="s">
        <v>20</v>
      </c>
      <c r="J219" s="2">
        <v>23070</v>
      </c>
      <c r="K219">
        <f t="shared" si="3"/>
        <v>48</v>
      </c>
    </row>
    <row r="220" spans="1:11" x14ac:dyDescent="0.2">
      <c r="A220" s="3" t="s">
        <v>677</v>
      </c>
      <c r="B220" t="s">
        <v>676</v>
      </c>
      <c r="C220" t="s">
        <v>76</v>
      </c>
      <c r="D220" t="s">
        <v>11</v>
      </c>
      <c r="E220" t="s">
        <v>12</v>
      </c>
      <c r="F220" t="s">
        <v>258</v>
      </c>
      <c r="G220">
        <v>3765</v>
      </c>
      <c r="H220" s="1">
        <v>21596.3</v>
      </c>
      <c r="I220" t="s">
        <v>20</v>
      </c>
      <c r="J220" s="2">
        <v>26019</v>
      </c>
      <c r="K220">
        <f t="shared" si="3"/>
        <v>40</v>
      </c>
    </row>
    <row r="221" spans="1:11" x14ac:dyDescent="0.2">
      <c r="A221" s="3" t="s">
        <v>680</v>
      </c>
      <c r="B221" t="s">
        <v>678</v>
      </c>
      <c r="C221" t="s">
        <v>679</v>
      </c>
      <c r="D221" t="s">
        <v>11</v>
      </c>
      <c r="E221" t="s">
        <v>29</v>
      </c>
      <c r="F221" t="s">
        <v>344</v>
      </c>
      <c r="G221">
        <v>3139</v>
      </c>
      <c r="H221" s="1">
        <v>24980.74</v>
      </c>
      <c r="I221" t="s">
        <v>14</v>
      </c>
      <c r="J221" s="2">
        <v>22183</v>
      </c>
      <c r="K221">
        <f t="shared" si="3"/>
        <v>51</v>
      </c>
    </row>
    <row r="222" spans="1:11" x14ac:dyDescent="0.2">
      <c r="A222" s="3" t="s">
        <v>683</v>
      </c>
      <c r="B222" t="s">
        <v>681</v>
      </c>
      <c r="C222" t="s">
        <v>682</v>
      </c>
      <c r="D222" t="s">
        <v>11</v>
      </c>
      <c r="E222" t="s">
        <v>29</v>
      </c>
      <c r="F222" t="s">
        <v>208</v>
      </c>
      <c r="G222">
        <v>3015</v>
      </c>
      <c r="H222" s="1">
        <v>26761.5</v>
      </c>
      <c r="I222" t="s">
        <v>14</v>
      </c>
      <c r="J222" s="2">
        <v>25209</v>
      </c>
      <c r="K222">
        <f t="shared" si="3"/>
        <v>42</v>
      </c>
    </row>
    <row r="223" spans="1:11" x14ac:dyDescent="0.2">
      <c r="A223" s="3" t="s">
        <v>686</v>
      </c>
      <c r="B223" t="s">
        <v>684</v>
      </c>
      <c r="C223" t="s">
        <v>685</v>
      </c>
      <c r="D223" t="s">
        <v>11</v>
      </c>
      <c r="E223" t="s">
        <v>29</v>
      </c>
      <c r="F223" t="s">
        <v>113</v>
      </c>
      <c r="G223">
        <v>3103</v>
      </c>
      <c r="H223" s="1">
        <v>23981.17</v>
      </c>
      <c r="I223" t="s">
        <v>14</v>
      </c>
      <c r="J223" s="2">
        <v>23304</v>
      </c>
      <c r="K223">
        <f t="shared" si="3"/>
        <v>48</v>
      </c>
    </row>
    <row r="224" spans="1:11" x14ac:dyDescent="0.2">
      <c r="A224" s="3" t="s">
        <v>688</v>
      </c>
      <c r="B224" t="s">
        <v>687</v>
      </c>
      <c r="C224" t="s">
        <v>184</v>
      </c>
      <c r="D224" t="s">
        <v>11</v>
      </c>
      <c r="E224" t="s">
        <v>12</v>
      </c>
      <c r="F224" t="s">
        <v>34</v>
      </c>
      <c r="G224">
        <v>3083</v>
      </c>
      <c r="H224" s="1">
        <v>26096.71</v>
      </c>
      <c r="I224" t="s">
        <v>14</v>
      </c>
      <c r="J224" s="2">
        <v>30205</v>
      </c>
      <c r="K224">
        <f t="shared" si="3"/>
        <v>29</v>
      </c>
    </row>
    <row r="225" spans="1:11" x14ac:dyDescent="0.2">
      <c r="A225" s="3" t="s">
        <v>691</v>
      </c>
      <c r="B225" t="s">
        <v>689</v>
      </c>
      <c r="C225" t="s">
        <v>690</v>
      </c>
      <c r="D225" t="s">
        <v>11</v>
      </c>
      <c r="E225" t="s">
        <v>12</v>
      </c>
      <c r="F225" t="s">
        <v>197</v>
      </c>
      <c r="G225">
        <v>3917</v>
      </c>
      <c r="H225" s="1">
        <v>24961.51</v>
      </c>
      <c r="I225" t="s">
        <v>14</v>
      </c>
      <c r="J225" s="2">
        <v>23406</v>
      </c>
      <c r="K225">
        <f t="shared" si="3"/>
        <v>47</v>
      </c>
    </row>
    <row r="226" spans="1:11" x14ac:dyDescent="0.2">
      <c r="A226" s="3" t="s">
        <v>322</v>
      </c>
      <c r="B226" t="s">
        <v>321</v>
      </c>
      <c r="C226" t="s">
        <v>229</v>
      </c>
      <c r="D226" t="s">
        <v>132</v>
      </c>
      <c r="E226" t="s">
        <v>29</v>
      </c>
      <c r="F226" t="s">
        <v>323</v>
      </c>
      <c r="G226">
        <v>3198</v>
      </c>
      <c r="H226" s="1">
        <v>73528.160000000003</v>
      </c>
      <c r="I226" t="s">
        <v>20</v>
      </c>
      <c r="J226" s="2">
        <v>25560</v>
      </c>
      <c r="K226">
        <f t="shared" si="3"/>
        <v>42</v>
      </c>
    </row>
    <row r="227" spans="1:11" x14ac:dyDescent="0.2">
      <c r="A227" s="3" t="s">
        <v>696</v>
      </c>
      <c r="B227" t="s">
        <v>695</v>
      </c>
      <c r="C227" t="s">
        <v>356</v>
      </c>
      <c r="D227" t="s">
        <v>18</v>
      </c>
      <c r="E227" t="s">
        <v>43</v>
      </c>
      <c r="F227" t="s">
        <v>92</v>
      </c>
      <c r="G227">
        <v>3092</v>
      </c>
      <c r="H227" s="1">
        <v>38692.29</v>
      </c>
      <c r="I227" t="s">
        <v>20</v>
      </c>
      <c r="J227" s="2">
        <v>23011</v>
      </c>
      <c r="K227">
        <f t="shared" si="3"/>
        <v>49</v>
      </c>
    </row>
    <row r="228" spans="1:11" x14ac:dyDescent="0.2">
      <c r="A228" s="3" t="s">
        <v>699</v>
      </c>
      <c r="B228" t="s">
        <v>697</v>
      </c>
      <c r="C228" t="s">
        <v>698</v>
      </c>
      <c r="D228" t="s">
        <v>11</v>
      </c>
      <c r="E228" t="s">
        <v>29</v>
      </c>
      <c r="F228" t="s">
        <v>70</v>
      </c>
      <c r="G228">
        <v>3004</v>
      </c>
      <c r="H228" s="1">
        <v>24732.639999999999</v>
      </c>
      <c r="I228" t="s">
        <v>20</v>
      </c>
      <c r="J228" s="2">
        <v>23330</v>
      </c>
      <c r="K228">
        <f t="shared" si="3"/>
        <v>48</v>
      </c>
    </row>
    <row r="229" spans="1:11" x14ac:dyDescent="0.2">
      <c r="A229" s="3" t="s">
        <v>701</v>
      </c>
      <c r="B229" t="s">
        <v>700</v>
      </c>
      <c r="C229" t="s">
        <v>685</v>
      </c>
      <c r="D229" t="s">
        <v>18</v>
      </c>
      <c r="E229" t="s">
        <v>12</v>
      </c>
      <c r="F229" t="s">
        <v>460</v>
      </c>
      <c r="G229">
        <v>3182</v>
      </c>
      <c r="H229" s="1">
        <v>33030.75</v>
      </c>
      <c r="I229" t="s">
        <v>14</v>
      </c>
      <c r="J229" s="2">
        <v>23658</v>
      </c>
      <c r="K229">
        <f t="shared" si="3"/>
        <v>47</v>
      </c>
    </row>
    <row r="230" spans="1:11" x14ac:dyDescent="0.2">
      <c r="A230" s="3" t="s">
        <v>703</v>
      </c>
      <c r="B230" t="s">
        <v>702</v>
      </c>
      <c r="C230" t="s">
        <v>68</v>
      </c>
      <c r="D230" t="s">
        <v>11</v>
      </c>
      <c r="E230" t="s">
        <v>12</v>
      </c>
      <c r="F230" t="s">
        <v>141</v>
      </c>
      <c r="G230">
        <v>3208</v>
      </c>
      <c r="H230" s="1">
        <v>25744.86</v>
      </c>
      <c r="I230" t="s">
        <v>14</v>
      </c>
      <c r="J230" s="2">
        <v>25054</v>
      </c>
      <c r="K230">
        <f t="shared" si="3"/>
        <v>43</v>
      </c>
    </row>
    <row r="231" spans="1:11" x14ac:dyDescent="0.2">
      <c r="A231" s="3" t="s">
        <v>706</v>
      </c>
      <c r="B231" t="s">
        <v>704</v>
      </c>
      <c r="C231" t="s">
        <v>705</v>
      </c>
      <c r="D231" t="s">
        <v>11</v>
      </c>
      <c r="E231" t="s">
        <v>29</v>
      </c>
      <c r="F231" t="s">
        <v>95</v>
      </c>
      <c r="G231">
        <v>3125</v>
      </c>
      <c r="H231" s="1">
        <v>26130.46</v>
      </c>
      <c r="I231" t="s">
        <v>14</v>
      </c>
      <c r="J231" s="2">
        <v>24209</v>
      </c>
      <c r="K231">
        <f t="shared" si="3"/>
        <v>45</v>
      </c>
    </row>
    <row r="232" spans="1:11" x14ac:dyDescent="0.2">
      <c r="A232" s="3" t="s">
        <v>709</v>
      </c>
      <c r="B232" t="s">
        <v>707</v>
      </c>
      <c r="C232" t="s">
        <v>708</v>
      </c>
      <c r="D232" t="s">
        <v>24</v>
      </c>
      <c r="E232" t="s">
        <v>12</v>
      </c>
      <c r="F232" t="s">
        <v>44</v>
      </c>
      <c r="G232">
        <v>3174</v>
      </c>
      <c r="H232" s="1">
        <v>49383.63</v>
      </c>
      <c r="I232" t="s">
        <v>20</v>
      </c>
      <c r="J232" s="2">
        <v>30620</v>
      </c>
      <c r="K232">
        <f t="shared" si="3"/>
        <v>28</v>
      </c>
    </row>
    <row r="233" spans="1:11" x14ac:dyDescent="0.2">
      <c r="A233" s="3" t="s">
        <v>712</v>
      </c>
      <c r="B233" t="s">
        <v>710</v>
      </c>
      <c r="C233" t="s">
        <v>711</v>
      </c>
      <c r="D233" t="s">
        <v>18</v>
      </c>
      <c r="E233" t="s">
        <v>12</v>
      </c>
      <c r="F233" t="s">
        <v>137</v>
      </c>
      <c r="G233">
        <v>3079</v>
      </c>
      <c r="H233" s="1">
        <v>33803.730000000003</v>
      </c>
      <c r="I233" t="s">
        <v>14</v>
      </c>
      <c r="J233" s="2">
        <v>21587</v>
      </c>
      <c r="K233">
        <f t="shared" si="3"/>
        <v>52</v>
      </c>
    </row>
    <row r="234" spans="1:11" x14ac:dyDescent="0.2">
      <c r="A234" s="3" t="s">
        <v>715</v>
      </c>
      <c r="B234" t="s">
        <v>713</v>
      </c>
      <c r="C234" t="s">
        <v>714</v>
      </c>
      <c r="D234" t="s">
        <v>11</v>
      </c>
      <c r="E234" t="s">
        <v>29</v>
      </c>
      <c r="F234" t="s">
        <v>137</v>
      </c>
      <c r="G234">
        <v>3017</v>
      </c>
      <c r="H234" s="1">
        <v>22958.15</v>
      </c>
      <c r="I234" t="s">
        <v>14</v>
      </c>
      <c r="J234" s="2">
        <v>31156</v>
      </c>
      <c r="K234">
        <f t="shared" si="3"/>
        <v>26</v>
      </c>
    </row>
    <row r="235" spans="1:11" x14ac:dyDescent="0.2">
      <c r="A235" s="3" t="s">
        <v>716</v>
      </c>
      <c r="B235" t="s">
        <v>713</v>
      </c>
      <c r="C235" t="s">
        <v>41</v>
      </c>
      <c r="D235" t="s">
        <v>11</v>
      </c>
      <c r="E235" t="s">
        <v>43</v>
      </c>
      <c r="F235" t="s">
        <v>199</v>
      </c>
      <c r="G235">
        <v>3531</v>
      </c>
      <c r="H235" s="1">
        <v>30063.96</v>
      </c>
      <c r="I235" t="s">
        <v>14</v>
      </c>
      <c r="J235" s="2">
        <v>26110</v>
      </c>
      <c r="K235">
        <f t="shared" si="3"/>
        <v>40</v>
      </c>
    </row>
    <row r="236" spans="1:11" x14ac:dyDescent="0.2">
      <c r="A236" s="3" t="s">
        <v>719</v>
      </c>
      <c r="B236" t="s">
        <v>717</v>
      </c>
      <c r="C236" t="s">
        <v>718</v>
      </c>
      <c r="D236" t="s">
        <v>18</v>
      </c>
      <c r="E236" t="s">
        <v>12</v>
      </c>
      <c r="F236" t="s">
        <v>351</v>
      </c>
      <c r="G236">
        <v>3916</v>
      </c>
      <c r="H236" s="1">
        <v>34826.58</v>
      </c>
      <c r="I236" t="s">
        <v>20</v>
      </c>
      <c r="J236" s="2">
        <v>22736</v>
      </c>
      <c r="K236">
        <f t="shared" si="3"/>
        <v>49</v>
      </c>
    </row>
    <row r="237" spans="1:11" x14ac:dyDescent="0.2">
      <c r="A237" s="3" t="s">
        <v>721</v>
      </c>
      <c r="B237" t="s">
        <v>720</v>
      </c>
      <c r="C237" t="s">
        <v>606</v>
      </c>
      <c r="D237" t="s">
        <v>24</v>
      </c>
      <c r="E237" t="s">
        <v>29</v>
      </c>
      <c r="F237" t="s">
        <v>25</v>
      </c>
      <c r="G237">
        <v>3166</v>
      </c>
      <c r="H237" s="1">
        <v>56669.120000000003</v>
      </c>
      <c r="I237" t="s">
        <v>20</v>
      </c>
      <c r="J237" s="2">
        <v>30691</v>
      </c>
      <c r="K237">
        <f t="shared" si="3"/>
        <v>27</v>
      </c>
    </row>
    <row r="238" spans="1:11" x14ac:dyDescent="0.2">
      <c r="A238" s="3" t="s">
        <v>724</v>
      </c>
      <c r="B238" t="s">
        <v>722</v>
      </c>
      <c r="C238" t="s">
        <v>723</v>
      </c>
      <c r="D238" t="s">
        <v>11</v>
      </c>
      <c r="E238" t="s">
        <v>29</v>
      </c>
      <c r="F238" t="s">
        <v>113</v>
      </c>
      <c r="G238">
        <v>3663</v>
      </c>
      <c r="H238" s="1">
        <v>20851.28</v>
      </c>
      <c r="I238" t="s">
        <v>14</v>
      </c>
      <c r="J238" s="2">
        <v>26277</v>
      </c>
      <c r="K238">
        <f t="shared" si="3"/>
        <v>40</v>
      </c>
    </row>
    <row r="239" spans="1:11" x14ac:dyDescent="0.2">
      <c r="A239" s="3" t="s">
        <v>726</v>
      </c>
      <c r="B239" t="s">
        <v>725</v>
      </c>
      <c r="C239" t="s">
        <v>143</v>
      </c>
      <c r="D239" t="s">
        <v>11</v>
      </c>
      <c r="E239" t="s">
        <v>12</v>
      </c>
      <c r="F239" t="s">
        <v>44</v>
      </c>
      <c r="G239">
        <v>3077</v>
      </c>
      <c r="H239" s="1">
        <v>20312.34</v>
      </c>
      <c r="I239" t="s">
        <v>14</v>
      </c>
      <c r="J239" s="2">
        <v>31580</v>
      </c>
      <c r="K239">
        <f t="shared" si="3"/>
        <v>25</v>
      </c>
    </row>
    <row r="240" spans="1:11" x14ac:dyDescent="0.2">
      <c r="A240" s="3" t="s">
        <v>728</v>
      </c>
      <c r="B240" t="s">
        <v>727</v>
      </c>
      <c r="C240" t="s">
        <v>57</v>
      </c>
      <c r="D240" t="s">
        <v>11</v>
      </c>
      <c r="E240" t="s">
        <v>29</v>
      </c>
      <c r="F240" t="s">
        <v>313</v>
      </c>
      <c r="G240">
        <v>3121</v>
      </c>
      <c r="H240" s="1">
        <v>22703</v>
      </c>
      <c r="I240" t="s">
        <v>14</v>
      </c>
      <c r="J240" s="2">
        <v>25003</v>
      </c>
      <c r="K240">
        <f t="shared" si="3"/>
        <v>43</v>
      </c>
    </row>
    <row r="241" spans="1:11" x14ac:dyDescent="0.2">
      <c r="A241" s="3" t="s">
        <v>730</v>
      </c>
      <c r="B241" t="s">
        <v>729</v>
      </c>
      <c r="C241" t="s">
        <v>658</v>
      </c>
      <c r="D241" t="s">
        <v>24</v>
      </c>
      <c r="E241" t="s">
        <v>12</v>
      </c>
      <c r="F241" t="s">
        <v>460</v>
      </c>
      <c r="G241">
        <v>3165</v>
      </c>
      <c r="H241" s="1">
        <v>58204.91</v>
      </c>
      <c r="I241" t="s">
        <v>20</v>
      </c>
      <c r="J241" s="2">
        <v>26164</v>
      </c>
      <c r="K241">
        <f t="shared" si="3"/>
        <v>40</v>
      </c>
    </row>
    <row r="242" spans="1:11" x14ac:dyDescent="0.2">
      <c r="A242" s="3" t="s">
        <v>732</v>
      </c>
      <c r="B242" t="s">
        <v>731</v>
      </c>
      <c r="C242" t="s">
        <v>334</v>
      </c>
      <c r="D242" t="s">
        <v>24</v>
      </c>
      <c r="E242" t="s">
        <v>12</v>
      </c>
      <c r="F242" t="s">
        <v>19</v>
      </c>
      <c r="G242">
        <v>3024</v>
      </c>
      <c r="H242" s="1">
        <v>49697.61</v>
      </c>
      <c r="I242" t="s">
        <v>20</v>
      </c>
      <c r="J242" s="2">
        <v>19923</v>
      </c>
      <c r="K242">
        <f t="shared" si="3"/>
        <v>57</v>
      </c>
    </row>
    <row r="243" spans="1:11" x14ac:dyDescent="0.2">
      <c r="A243" s="3" t="s">
        <v>734</v>
      </c>
      <c r="B243" t="s">
        <v>733</v>
      </c>
      <c r="C243" t="s">
        <v>108</v>
      </c>
      <c r="D243" t="s">
        <v>11</v>
      </c>
      <c r="E243" t="s">
        <v>29</v>
      </c>
      <c r="F243" t="s">
        <v>88</v>
      </c>
      <c r="G243">
        <v>3185</v>
      </c>
      <c r="H243" s="1">
        <v>23881.55</v>
      </c>
      <c r="I243" t="s">
        <v>14</v>
      </c>
      <c r="J243" s="2">
        <v>30423</v>
      </c>
      <c r="K243">
        <f t="shared" si="3"/>
        <v>28</v>
      </c>
    </row>
    <row r="244" spans="1:11" x14ac:dyDescent="0.2">
      <c r="A244" s="3" t="s">
        <v>539</v>
      </c>
      <c r="B244" t="s">
        <v>537</v>
      </c>
      <c r="C244" t="s">
        <v>538</v>
      </c>
      <c r="D244" t="s">
        <v>132</v>
      </c>
      <c r="E244" t="s">
        <v>29</v>
      </c>
      <c r="F244" t="s">
        <v>163</v>
      </c>
      <c r="G244">
        <v>3082</v>
      </c>
      <c r="H244" s="1">
        <v>79223.91</v>
      </c>
      <c r="I244" t="s">
        <v>14</v>
      </c>
      <c r="J244" s="2">
        <v>22859</v>
      </c>
      <c r="K244">
        <f t="shared" si="3"/>
        <v>49</v>
      </c>
    </row>
    <row r="245" spans="1:11" x14ac:dyDescent="0.2">
      <c r="A245" s="3" t="s">
        <v>739</v>
      </c>
      <c r="B245" t="s">
        <v>738</v>
      </c>
      <c r="C245" t="s">
        <v>184</v>
      </c>
      <c r="D245" t="s">
        <v>11</v>
      </c>
      <c r="E245" t="s">
        <v>12</v>
      </c>
      <c r="F245" t="s">
        <v>55</v>
      </c>
      <c r="G245">
        <v>3563</v>
      </c>
      <c r="H245" s="1">
        <v>23705.51</v>
      </c>
      <c r="I245" t="s">
        <v>14</v>
      </c>
      <c r="J245" s="2">
        <v>28570</v>
      </c>
      <c r="K245">
        <f t="shared" si="3"/>
        <v>33</v>
      </c>
    </row>
    <row r="246" spans="1:11" x14ac:dyDescent="0.2">
      <c r="A246" s="3" t="s">
        <v>741</v>
      </c>
      <c r="B246" s="75" t="s">
        <v>910</v>
      </c>
      <c r="C246" s="46" t="s">
        <v>911</v>
      </c>
      <c r="D246" t="s">
        <v>11</v>
      </c>
      <c r="E246" t="s">
        <v>12</v>
      </c>
      <c r="F246" t="s">
        <v>110</v>
      </c>
      <c r="G246">
        <v>3025</v>
      </c>
      <c r="H246" s="1">
        <v>25296.880000000001</v>
      </c>
      <c r="I246" t="s">
        <v>14</v>
      </c>
      <c r="J246" s="2">
        <v>20531</v>
      </c>
      <c r="K246">
        <f t="shared" si="3"/>
        <v>55</v>
      </c>
    </row>
    <row r="247" spans="1:11" x14ac:dyDescent="0.2">
      <c r="A247" s="3" t="s">
        <v>744</v>
      </c>
      <c r="B247" t="s">
        <v>742</v>
      </c>
      <c r="C247" t="s">
        <v>743</v>
      </c>
      <c r="D247" t="s">
        <v>11</v>
      </c>
      <c r="E247" t="s">
        <v>29</v>
      </c>
      <c r="F247" t="s">
        <v>628</v>
      </c>
      <c r="G247">
        <v>3890</v>
      </c>
      <c r="H247" s="1">
        <v>23414.63</v>
      </c>
      <c r="I247" t="s">
        <v>14</v>
      </c>
      <c r="J247" s="2">
        <v>31105</v>
      </c>
      <c r="K247">
        <f t="shared" si="3"/>
        <v>26</v>
      </c>
    </row>
    <row r="248" spans="1:11" x14ac:dyDescent="0.2">
      <c r="A248" s="3" t="s">
        <v>165</v>
      </c>
      <c r="B248" t="s">
        <v>129</v>
      </c>
      <c r="C248" t="s">
        <v>164</v>
      </c>
      <c r="D248" t="s">
        <v>132</v>
      </c>
      <c r="E248" t="s">
        <v>29</v>
      </c>
      <c r="F248" t="s">
        <v>166</v>
      </c>
      <c r="G248">
        <v>3417</v>
      </c>
      <c r="H248" s="1">
        <v>72229.11</v>
      </c>
      <c r="I248" t="s">
        <v>14</v>
      </c>
      <c r="J248" s="2">
        <v>30196</v>
      </c>
      <c r="K248">
        <f t="shared" si="3"/>
        <v>29</v>
      </c>
    </row>
    <row r="249" spans="1:11" x14ac:dyDescent="0.2">
      <c r="A249" s="3" t="s">
        <v>888</v>
      </c>
      <c r="B249" t="s">
        <v>129</v>
      </c>
      <c r="C249" t="s">
        <v>198</v>
      </c>
      <c r="D249" t="s">
        <v>132</v>
      </c>
      <c r="E249" t="s">
        <v>192</v>
      </c>
      <c r="F249" t="s">
        <v>199</v>
      </c>
      <c r="G249">
        <v>3035</v>
      </c>
      <c r="H249" s="1">
        <v>74866.559999999998</v>
      </c>
      <c r="I249" t="s">
        <v>20</v>
      </c>
      <c r="J249" s="2">
        <v>28983</v>
      </c>
      <c r="K249">
        <f t="shared" si="3"/>
        <v>32</v>
      </c>
    </row>
    <row r="250" spans="1:11" x14ac:dyDescent="0.2">
      <c r="A250" s="3" t="s">
        <v>131</v>
      </c>
      <c r="B250" t="s">
        <v>129</v>
      </c>
      <c r="C250" t="s">
        <v>130</v>
      </c>
      <c r="D250" t="s">
        <v>132</v>
      </c>
      <c r="E250" t="s">
        <v>43</v>
      </c>
      <c r="F250" t="s">
        <v>133</v>
      </c>
      <c r="G250">
        <v>3133</v>
      </c>
      <c r="H250" s="1">
        <v>50014.29</v>
      </c>
      <c r="I250" t="s">
        <v>20</v>
      </c>
      <c r="J250" s="2">
        <v>32052</v>
      </c>
      <c r="K250">
        <f t="shared" si="3"/>
        <v>24</v>
      </c>
    </row>
    <row r="251" spans="1:11" x14ac:dyDescent="0.2">
      <c r="A251" s="3" t="s">
        <v>754</v>
      </c>
      <c r="B251" t="s">
        <v>753</v>
      </c>
      <c r="C251" t="s">
        <v>102</v>
      </c>
      <c r="D251" t="s">
        <v>11</v>
      </c>
      <c r="E251" t="s">
        <v>12</v>
      </c>
      <c r="F251" t="s">
        <v>255</v>
      </c>
      <c r="G251">
        <v>3963</v>
      </c>
      <c r="H251" s="1">
        <v>25821.94</v>
      </c>
      <c r="I251" t="s">
        <v>20</v>
      </c>
      <c r="J251" s="2">
        <v>20389</v>
      </c>
      <c r="K251">
        <f t="shared" si="3"/>
        <v>56</v>
      </c>
    </row>
    <row r="252" spans="1:11" x14ac:dyDescent="0.2">
      <c r="A252" s="3" t="s">
        <v>757</v>
      </c>
      <c r="B252" t="s">
        <v>755</v>
      </c>
      <c r="C252" t="s">
        <v>756</v>
      </c>
      <c r="D252" t="s">
        <v>11</v>
      </c>
      <c r="E252" t="s">
        <v>29</v>
      </c>
      <c r="F252" t="s">
        <v>313</v>
      </c>
      <c r="G252">
        <v>3628</v>
      </c>
      <c r="H252" s="1">
        <v>25316.69</v>
      </c>
      <c r="I252" t="s">
        <v>14</v>
      </c>
      <c r="J252" s="2">
        <v>19259</v>
      </c>
      <c r="K252">
        <f t="shared" si="3"/>
        <v>59</v>
      </c>
    </row>
    <row r="253" spans="1:11" x14ac:dyDescent="0.2">
      <c r="A253" s="3" t="s">
        <v>759</v>
      </c>
      <c r="B253" t="s">
        <v>758</v>
      </c>
      <c r="C253" t="s">
        <v>112</v>
      </c>
      <c r="D253" t="s">
        <v>11</v>
      </c>
      <c r="E253" t="s">
        <v>29</v>
      </c>
      <c r="F253" t="s">
        <v>760</v>
      </c>
      <c r="G253">
        <v>3031</v>
      </c>
      <c r="H253" s="1">
        <v>24089.45</v>
      </c>
      <c r="I253" t="s">
        <v>14</v>
      </c>
      <c r="J253" s="2">
        <v>22366</v>
      </c>
      <c r="K253">
        <f t="shared" si="3"/>
        <v>50</v>
      </c>
    </row>
    <row r="254" spans="1:11" x14ac:dyDescent="0.2">
      <c r="A254" s="3" t="s">
        <v>763</v>
      </c>
      <c r="B254" t="s">
        <v>761</v>
      </c>
      <c r="C254" t="s">
        <v>762</v>
      </c>
      <c r="D254" t="s">
        <v>11</v>
      </c>
      <c r="E254" t="s">
        <v>29</v>
      </c>
      <c r="F254" t="s">
        <v>113</v>
      </c>
      <c r="G254">
        <v>3502</v>
      </c>
      <c r="H254" s="1">
        <v>27454.69</v>
      </c>
      <c r="I254" t="s">
        <v>14</v>
      </c>
      <c r="J254" s="2">
        <v>30271</v>
      </c>
      <c r="K254">
        <f t="shared" si="3"/>
        <v>29</v>
      </c>
    </row>
    <row r="255" spans="1:11" x14ac:dyDescent="0.2">
      <c r="A255" s="3" t="s">
        <v>766</v>
      </c>
      <c r="B255" t="s">
        <v>764</v>
      </c>
      <c r="C255" t="s">
        <v>765</v>
      </c>
      <c r="D255" t="s">
        <v>11</v>
      </c>
      <c r="E255" t="s">
        <v>29</v>
      </c>
      <c r="F255" t="s">
        <v>258</v>
      </c>
      <c r="G255">
        <v>3045</v>
      </c>
      <c r="H255" s="1">
        <v>27426.560000000001</v>
      </c>
      <c r="I255" t="s">
        <v>14</v>
      </c>
      <c r="J255" s="2">
        <v>23343</v>
      </c>
      <c r="K255">
        <f t="shared" si="3"/>
        <v>48</v>
      </c>
    </row>
    <row r="256" spans="1:11" x14ac:dyDescent="0.2">
      <c r="A256" s="3" t="s">
        <v>769</v>
      </c>
      <c r="B256" t="s">
        <v>767</v>
      </c>
      <c r="C256" t="s">
        <v>768</v>
      </c>
      <c r="D256" t="s">
        <v>11</v>
      </c>
      <c r="E256" t="s">
        <v>12</v>
      </c>
      <c r="F256" t="s">
        <v>244</v>
      </c>
      <c r="G256">
        <v>3160</v>
      </c>
      <c r="H256" s="1">
        <v>23270.83</v>
      </c>
      <c r="I256" t="s">
        <v>14</v>
      </c>
      <c r="J256" s="2">
        <v>25375</v>
      </c>
      <c r="K256">
        <f t="shared" ref="K256:K284" si="4">DATEDIF(J256,"31/12/2011","y")</f>
        <v>42</v>
      </c>
    </row>
    <row r="257" spans="1:11" x14ac:dyDescent="0.2">
      <c r="A257" s="3" t="s">
        <v>771</v>
      </c>
      <c r="B257" t="s">
        <v>770</v>
      </c>
      <c r="C257" t="s">
        <v>22</v>
      </c>
      <c r="D257" t="s">
        <v>11</v>
      </c>
      <c r="E257" t="s">
        <v>12</v>
      </c>
      <c r="F257" t="s">
        <v>113</v>
      </c>
      <c r="G257">
        <v>3066</v>
      </c>
      <c r="H257" s="1">
        <v>28395.66</v>
      </c>
      <c r="I257" t="s">
        <v>20</v>
      </c>
      <c r="J257" s="2">
        <v>30005</v>
      </c>
      <c r="K257">
        <f t="shared" si="4"/>
        <v>29</v>
      </c>
    </row>
    <row r="258" spans="1:11" x14ac:dyDescent="0.2">
      <c r="A258" s="3" t="s">
        <v>773</v>
      </c>
      <c r="B258" t="s">
        <v>772</v>
      </c>
      <c r="C258" t="s">
        <v>411</v>
      </c>
      <c r="D258" t="s">
        <v>11</v>
      </c>
      <c r="E258" t="s">
        <v>12</v>
      </c>
      <c r="F258" t="s">
        <v>746</v>
      </c>
      <c r="G258">
        <v>3983</v>
      </c>
      <c r="H258" s="1">
        <v>29748.83</v>
      </c>
      <c r="I258" t="s">
        <v>14</v>
      </c>
      <c r="J258" s="2">
        <v>21298</v>
      </c>
      <c r="K258">
        <f t="shared" si="4"/>
        <v>53</v>
      </c>
    </row>
    <row r="259" spans="1:11" x14ac:dyDescent="0.2">
      <c r="A259" s="3" t="s">
        <v>775</v>
      </c>
      <c r="B259" t="s">
        <v>774</v>
      </c>
      <c r="C259" t="s">
        <v>315</v>
      </c>
      <c r="D259" t="s">
        <v>11</v>
      </c>
      <c r="E259" t="s">
        <v>29</v>
      </c>
      <c r="F259" t="s">
        <v>113</v>
      </c>
      <c r="G259">
        <v>3051</v>
      </c>
      <c r="H259" s="1">
        <v>25844.54</v>
      </c>
      <c r="I259" t="s">
        <v>14</v>
      </c>
      <c r="J259" s="2">
        <v>22710</v>
      </c>
      <c r="K259">
        <f t="shared" si="4"/>
        <v>49</v>
      </c>
    </row>
    <row r="260" spans="1:11" x14ac:dyDescent="0.2">
      <c r="A260" s="3" t="s">
        <v>777</v>
      </c>
      <c r="B260" t="s">
        <v>776</v>
      </c>
      <c r="C260" t="s">
        <v>263</v>
      </c>
      <c r="D260" t="s">
        <v>18</v>
      </c>
      <c r="E260" t="s">
        <v>12</v>
      </c>
      <c r="F260" t="s">
        <v>141</v>
      </c>
      <c r="G260">
        <v>3155</v>
      </c>
      <c r="H260" s="1">
        <v>33413.589999999997</v>
      </c>
      <c r="I260" t="s">
        <v>14</v>
      </c>
      <c r="J260" s="2">
        <v>30765</v>
      </c>
      <c r="K260">
        <f t="shared" si="4"/>
        <v>27</v>
      </c>
    </row>
    <row r="261" spans="1:11" x14ac:dyDescent="0.2">
      <c r="A261" s="3" t="s">
        <v>780</v>
      </c>
      <c r="B261" t="s">
        <v>778</v>
      </c>
      <c r="C261" t="s">
        <v>779</v>
      </c>
      <c r="D261" t="s">
        <v>18</v>
      </c>
      <c r="E261" t="s">
        <v>192</v>
      </c>
      <c r="F261" t="s">
        <v>781</v>
      </c>
      <c r="G261">
        <v>3980</v>
      </c>
      <c r="H261" s="1">
        <v>25710.36</v>
      </c>
      <c r="I261" t="s">
        <v>14</v>
      </c>
      <c r="J261" s="2">
        <v>24912</v>
      </c>
      <c r="K261">
        <f t="shared" si="4"/>
        <v>43</v>
      </c>
    </row>
    <row r="262" spans="1:11" x14ac:dyDescent="0.2">
      <c r="A262" s="3" t="s">
        <v>889</v>
      </c>
      <c r="B262" t="s">
        <v>747</v>
      </c>
      <c r="C262" t="s">
        <v>748</v>
      </c>
      <c r="D262" t="s">
        <v>132</v>
      </c>
      <c r="E262" t="s">
        <v>12</v>
      </c>
      <c r="F262" t="s">
        <v>749</v>
      </c>
      <c r="G262">
        <v>3098</v>
      </c>
      <c r="H262" s="1">
        <v>125615.91</v>
      </c>
      <c r="I262" t="s">
        <v>20</v>
      </c>
      <c r="J262" s="2">
        <v>21112</v>
      </c>
      <c r="K262">
        <f t="shared" si="4"/>
        <v>54</v>
      </c>
    </row>
    <row r="263" spans="1:11" x14ac:dyDescent="0.2">
      <c r="A263" s="3" t="s">
        <v>786</v>
      </c>
      <c r="B263" t="s">
        <v>784</v>
      </c>
      <c r="C263" t="s">
        <v>785</v>
      </c>
      <c r="D263" t="s">
        <v>11</v>
      </c>
      <c r="E263" t="s">
        <v>12</v>
      </c>
      <c r="F263" t="s">
        <v>137</v>
      </c>
      <c r="G263">
        <v>3569</v>
      </c>
      <c r="H263" s="1">
        <v>20456.05</v>
      </c>
      <c r="I263" t="s">
        <v>14</v>
      </c>
      <c r="J263" s="2">
        <v>21136</v>
      </c>
      <c r="K263">
        <f t="shared" si="4"/>
        <v>54</v>
      </c>
    </row>
    <row r="264" spans="1:11" x14ac:dyDescent="0.2">
      <c r="A264" s="3" t="s">
        <v>788</v>
      </c>
      <c r="B264" t="s">
        <v>787</v>
      </c>
      <c r="C264" t="s">
        <v>334</v>
      </c>
      <c r="D264" t="s">
        <v>24</v>
      </c>
      <c r="E264" t="s">
        <v>12</v>
      </c>
      <c r="F264" t="s">
        <v>244</v>
      </c>
      <c r="G264">
        <v>3185</v>
      </c>
      <c r="H264" s="1">
        <v>59031.8</v>
      </c>
      <c r="I264" t="s">
        <v>20</v>
      </c>
      <c r="J264" s="2">
        <v>21451</v>
      </c>
      <c r="K264">
        <f t="shared" si="4"/>
        <v>53</v>
      </c>
    </row>
    <row r="265" spans="1:11" x14ac:dyDescent="0.2">
      <c r="A265" s="3" t="s">
        <v>791</v>
      </c>
      <c r="B265" t="s">
        <v>789</v>
      </c>
      <c r="C265" t="s">
        <v>790</v>
      </c>
      <c r="D265" t="s">
        <v>11</v>
      </c>
      <c r="E265" t="s">
        <v>29</v>
      </c>
      <c r="F265" t="s">
        <v>442</v>
      </c>
      <c r="G265">
        <v>3102</v>
      </c>
      <c r="H265" s="1">
        <v>22017.14</v>
      </c>
      <c r="I265" t="s">
        <v>14</v>
      </c>
      <c r="J265" s="2">
        <v>30274</v>
      </c>
      <c r="K265">
        <f t="shared" si="4"/>
        <v>29</v>
      </c>
    </row>
    <row r="266" spans="1:11" x14ac:dyDescent="0.2">
      <c r="A266" s="3" t="s">
        <v>793</v>
      </c>
      <c r="B266" t="s">
        <v>792</v>
      </c>
      <c r="C266" t="s">
        <v>27</v>
      </c>
      <c r="D266" t="s">
        <v>11</v>
      </c>
      <c r="E266" t="s">
        <v>29</v>
      </c>
      <c r="F266" t="s">
        <v>379</v>
      </c>
      <c r="G266">
        <v>3608</v>
      </c>
      <c r="H266" s="1">
        <v>27411.59</v>
      </c>
      <c r="I266" t="s">
        <v>14</v>
      </c>
      <c r="J266" s="2">
        <v>32685</v>
      </c>
      <c r="K266">
        <f t="shared" si="4"/>
        <v>22</v>
      </c>
    </row>
    <row r="267" spans="1:11" x14ac:dyDescent="0.2">
      <c r="A267" s="3" t="s">
        <v>794</v>
      </c>
      <c r="B267" t="s">
        <v>792</v>
      </c>
      <c r="C267" t="s">
        <v>108</v>
      </c>
      <c r="D267" t="s">
        <v>11</v>
      </c>
      <c r="E267" t="s">
        <v>12</v>
      </c>
      <c r="F267" t="s">
        <v>628</v>
      </c>
      <c r="G267">
        <v>3733</v>
      </c>
      <c r="H267" s="1">
        <v>22892.71</v>
      </c>
      <c r="I267" t="s">
        <v>14</v>
      </c>
      <c r="J267" s="2">
        <v>30264</v>
      </c>
      <c r="K267">
        <f t="shared" si="4"/>
        <v>29</v>
      </c>
    </row>
    <row r="268" spans="1:11" x14ac:dyDescent="0.2">
      <c r="A268" s="3" t="s">
        <v>796</v>
      </c>
      <c r="B268" t="s">
        <v>795</v>
      </c>
      <c r="C268" t="s">
        <v>447</v>
      </c>
      <c r="D268" t="s">
        <v>11</v>
      </c>
      <c r="E268" t="s">
        <v>12</v>
      </c>
      <c r="F268" t="s">
        <v>529</v>
      </c>
      <c r="G268">
        <v>3333</v>
      </c>
      <c r="H268" s="1">
        <v>19199.8</v>
      </c>
      <c r="I268" t="s">
        <v>14</v>
      </c>
      <c r="J268" s="2">
        <v>23653</v>
      </c>
      <c r="K268">
        <f t="shared" si="4"/>
        <v>47</v>
      </c>
    </row>
    <row r="269" spans="1:11" x14ac:dyDescent="0.2">
      <c r="A269" s="3" t="s">
        <v>799</v>
      </c>
      <c r="B269" t="s">
        <v>797</v>
      </c>
      <c r="C269" t="s">
        <v>798</v>
      </c>
      <c r="D269" t="s">
        <v>11</v>
      </c>
      <c r="E269" t="s">
        <v>12</v>
      </c>
      <c r="F269" t="s">
        <v>800</v>
      </c>
      <c r="G269">
        <v>3641</v>
      </c>
      <c r="H269" s="1">
        <v>21815.360000000001</v>
      </c>
      <c r="I269" t="s">
        <v>14</v>
      </c>
      <c r="J269" s="2">
        <v>22881</v>
      </c>
      <c r="K269">
        <f t="shared" si="4"/>
        <v>49</v>
      </c>
    </row>
    <row r="270" spans="1:11" x14ac:dyDescent="0.2">
      <c r="A270" s="3" t="s">
        <v>482</v>
      </c>
      <c r="B270" t="s">
        <v>480</v>
      </c>
      <c r="C270" t="s">
        <v>481</v>
      </c>
      <c r="D270" t="s">
        <v>132</v>
      </c>
      <c r="E270" t="s">
        <v>12</v>
      </c>
      <c r="F270" t="s">
        <v>483</v>
      </c>
      <c r="G270">
        <v>3779</v>
      </c>
      <c r="H270" s="1">
        <v>96996.95</v>
      </c>
      <c r="I270" t="s">
        <v>20</v>
      </c>
      <c r="J270" s="2">
        <v>23771</v>
      </c>
      <c r="K270">
        <f t="shared" si="4"/>
        <v>46</v>
      </c>
    </row>
    <row r="271" spans="1:11" x14ac:dyDescent="0.2">
      <c r="A271" s="3" t="s">
        <v>804</v>
      </c>
      <c r="B271" t="s">
        <v>803</v>
      </c>
      <c r="C271" t="s">
        <v>411</v>
      </c>
      <c r="D271" t="s">
        <v>11</v>
      </c>
      <c r="E271" t="s">
        <v>29</v>
      </c>
      <c r="F271" t="s">
        <v>281</v>
      </c>
      <c r="G271">
        <v>3019</v>
      </c>
      <c r="H271" s="1">
        <v>27592.94</v>
      </c>
      <c r="I271" t="s">
        <v>14</v>
      </c>
      <c r="J271" s="2">
        <v>24375</v>
      </c>
      <c r="K271">
        <f t="shared" si="4"/>
        <v>45</v>
      </c>
    </row>
    <row r="272" spans="1:11" x14ac:dyDescent="0.2">
      <c r="A272" s="3" t="s">
        <v>807</v>
      </c>
      <c r="B272" t="s">
        <v>805</v>
      </c>
      <c r="C272" t="s">
        <v>806</v>
      </c>
      <c r="D272" t="s">
        <v>11</v>
      </c>
      <c r="E272" t="s">
        <v>29</v>
      </c>
      <c r="F272" t="s">
        <v>271</v>
      </c>
      <c r="G272">
        <v>3864</v>
      </c>
      <c r="H272" s="1">
        <v>29905.66</v>
      </c>
      <c r="I272" t="s">
        <v>14</v>
      </c>
      <c r="J272" s="2">
        <v>22133</v>
      </c>
      <c r="K272">
        <f t="shared" si="4"/>
        <v>51</v>
      </c>
    </row>
    <row r="273" spans="1:11" x14ac:dyDescent="0.2">
      <c r="A273" s="3" t="s">
        <v>809</v>
      </c>
      <c r="B273" t="s">
        <v>886</v>
      </c>
      <c r="C273" s="46" t="s">
        <v>808</v>
      </c>
      <c r="D273" t="s">
        <v>11</v>
      </c>
      <c r="E273" t="s">
        <v>29</v>
      </c>
      <c r="F273" t="s">
        <v>70</v>
      </c>
      <c r="G273">
        <v>3070</v>
      </c>
      <c r="H273" s="1">
        <v>23323.48</v>
      </c>
      <c r="I273" t="s">
        <v>14</v>
      </c>
      <c r="J273" s="2">
        <v>31833</v>
      </c>
      <c r="K273">
        <f t="shared" si="4"/>
        <v>24</v>
      </c>
    </row>
    <row r="274" spans="1:11" x14ac:dyDescent="0.2">
      <c r="A274" s="3" t="s">
        <v>811</v>
      </c>
      <c r="B274" t="s">
        <v>810</v>
      </c>
      <c r="C274" t="s">
        <v>184</v>
      </c>
      <c r="D274" t="s">
        <v>11</v>
      </c>
      <c r="E274" t="s">
        <v>12</v>
      </c>
      <c r="F274" t="s">
        <v>529</v>
      </c>
      <c r="G274">
        <v>3333</v>
      </c>
      <c r="H274" s="1">
        <v>23759.14</v>
      </c>
      <c r="I274" t="s">
        <v>14</v>
      </c>
      <c r="J274" s="2">
        <v>29761</v>
      </c>
      <c r="K274">
        <f t="shared" si="4"/>
        <v>30</v>
      </c>
    </row>
    <row r="275" spans="1:11" x14ac:dyDescent="0.2">
      <c r="A275" s="3" t="s">
        <v>347</v>
      </c>
      <c r="B275" t="s">
        <v>345</v>
      </c>
      <c r="C275" t="s">
        <v>346</v>
      </c>
      <c r="D275" t="s">
        <v>132</v>
      </c>
      <c r="E275" t="s">
        <v>29</v>
      </c>
      <c r="F275" t="s">
        <v>59</v>
      </c>
      <c r="G275">
        <v>3333</v>
      </c>
      <c r="H275" s="1">
        <v>77181.539999999994</v>
      </c>
      <c r="I275" t="s">
        <v>20</v>
      </c>
      <c r="J275" s="2">
        <v>25392</v>
      </c>
      <c r="K275">
        <f t="shared" si="4"/>
        <v>42</v>
      </c>
    </row>
    <row r="276" spans="1:11" x14ac:dyDescent="0.2">
      <c r="A276" s="3" t="s">
        <v>816</v>
      </c>
      <c r="B276" t="s">
        <v>815</v>
      </c>
      <c r="C276" t="s">
        <v>580</v>
      </c>
      <c r="D276" t="s">
        <v>11</v>
      </c>
      <c r="E276" t="s">
        <v>29</v>
      </c>
      <c r="F276" t="s">
        <v>344</v>
      </c>
      <c r="G276">
        <v>3064</v>
      </c>
      <c r="H276" s="1">
        <v>23589.35</v>
      </c>
      <c r="I276" t="s">
        <v>14</v>
      </c>
      <c r="J276" s="2">
        <v>24956</v>
      </c>
      <c r="K276">
        <f t="shared" si="4"/>
        <v>43</v>
      </c>
    </row>
    <row r="277" spans="1:11" x14ac:dyDescent="0.2">
      <c r="A277" s="3" t="s">
        <v>818</v>
      </c>
      <c r="B277" t="s">
        <v>817</v>
      </c>
      <c r="C277" t="s">
        <v>68</v>
      </c>
      <c r="D277" t="s">
        <v>11</v>
      </c>
      <c r="E277" t="s">
        <v>29</v>
      </c>
      <c r="F277" t="s">
        <v>40</v>
      </c>
      <c r="G277">
        <v>3081</v>
      </c>
      <c r="H277" s="1">
        <v>27206.42</v>
      </c>
      <c r="I277" t="s">
        <v>14</v>
      </c>
      <c r="J277" s="2">
        <v>20134</v>
      </c>
      <c r="K277">
        <f t="shared" si="4"/>
        <v>56</v>
      </c>
    </row>
    <row r="278" spans="1:11" x14ac:dyDescent="0.2">
      <c r="A278" s="3" t="s">
        <v>820</v>
      </c>
      <c r="B278" t="s">
        <v>819</v>
      </c>
      <c r="C278" t="s">
        <v>238</v>
      </c>
      <c r="D278" t="s">
        <v>18</v>
      </c>
      <c r="E278" t="s">
        <v>29</v>
      </c>
      <c r="F278" t="s">
        <v>821</v>
      </c>
      <c r="G278">
        <v>3018</v>
      </c>
      <c r="H278" s="1">
        <v>33040.589999999997</v>
      </c>
      <c r="I278" t="s">
        <v>14</v>
      </c>
      <c r="J278" s="2">
        <v>19706</v>
      </c>
      <c r="K278">
        <f t="shared" si="4"/>
        <v>58</v>
      </c>
    </row>
    <row r="279" spans="1:11" x14ac:dyDescent="0.2">
      <c r="A279" s="3" t="s">
        <v>823</v>
      </c>
      <c r="B279" t="s">
        <v>822</v>
      </c>
      <c r="C279" t="s">
        <v>68</v>
      </c>
      <c r="D279" t="s">
        <v>11</v>
      </c>
      <c r="E279" t="s">
        <v>12</v>
      </c>
      <c r="F279" t="s">
        <v>244</v>
      </c>
      <c r="G279">
        <v>3161</v>
      </c>
      <c r="H279" s="1">
        <v>23117.4</v>
      </c>
      <c r="I279" t="s">
        <v>14</v>
      </c>
      <c r="J279" s="2">
        <v>19939</v>
      </c>
      <c r="K279">
        <f t="shared" si="4"/>
        <v>57</v>
      </c>
    </row>
    <row r="280" spans="1:11" x14ac:dyDescent="0.2">
      <c r="A280" s="3" t="s">
        <v>826</v>
      </c>
      <c r="B280" t="s">
        <v>824</v>
      </c>
      <c r="C280" t="s">
        <v>825</v>
      </c>
      <c r="D280" t="s">
        <v>11</v>
      </c>
      <c r="E280" t="s">
        <v>29</v>
      </c>
      <c r="F280" t="s">
        <v>827</v>
      </c>
      <c r="G280">
        <v>3096</v>
      </c>
      <c r="H280" s="1">
        <v>26253.65</v>
      </c>
      <c r="I280" t="s">
        <v>14</v>
      </c>
      <c r="J280" s="2">
        <v>21100</v>
      </c>
      <c r="K280">
        <f t="shared" si="4"/>
        <v>54</v>
      </c>
    </row>
    <row r="281" spans="1:11" x14ac:dyDescent="0.2">
      <c r="A281" s="3" t="s">
        <v>829</v>
      </c>
      <c r="B281" t="s">
        <v>828</v>
      </c>
      <c r="C281" t="s">
        <v>658</v>
      </c>
      <c r="D281" t="s">
        <v>11</v>
      </c>
      <c r="E281" t="s">
        <v>12</v>
      </c>
      <c r="F281" t="s">
        <v>529</v>
      </c>
      <c r="G281">
        <v>3333</v>
      </c>
      <c r="H281" s="1">
        <v>23797.279999999999</v>
      </c>
      <c r="I281" t="s">
        <v>20</v>
      </c>
      <c r="J281" s="2">
        <v>23156</v>
      </c>
      <c r="K281">
        <f t="shared" si="4"/>
        <v>48</v>
      </c>
    </row>
    <row r="282" spans="1:11" x14ac:dyDescent="0.2">
      <c r="A282" s="3" t="s">
        <v>831</v>
      </c>
      <c r="B282" t="s">
        <v>830</v>
      </c>
      <c r="C282" t="s">
        <v>393</v>
      </c>
      <c r="D282" t="s">
        <v>11</v>
      </c>
      <c r="E282" t="s">
        <v>12</v>
      </c>
      <c r="F282" t="s">
        <v>244</v>
      </c>
      <c r="G282">
        <v>3585</v>
      </c>
      <c r="H282" s="1">
        <v>20361.32</v>
      </c>
      <c r="I282" t="s">
        <v>20</v>
      </c>
      <c r="J282" s="2">
        <v>33401</v>
      </c>
      <c r="K282">
        <f t="shared" si="4"/>
        <v>20</v>
      </c>
    </row>
    <row r="283" spans="1:11" x14ac:dyDescent="0.2">
      <c r="A283" s="3" t="s">
        <v>833</v>
      </c>
      <c r="B283" t="s">
        <v>832</v>
      </c>
      <c r="C283" t="s">
        <v>580</v>
      </c>
      <c r="D283" t="s">
        <v>11</v>
      </c>
      <c r="E283" t="s">
        <v>29</v>
      </c>
      <c r="F283" t="s">
        <v>309</v>
      </c>
      <c r="G283">
        <v>3671</v>
      </c>
      <c r="H283" s="1">
        <v>30387.54</v>
      </c>
      <c r="I283" t="s">
        <v>14</v>
      </c>
      <c r="J283" s="2">
        <v>24989</v>
      </c>
      <c r="K283">
        <f t="shared" si="4"/>
        <v>43</v>
      </c>
    </row>
    <row r="284" spans="1:11" x14ac:dyDescent="0.2">
      <c r="A284" s="3" t="s">
        <v>473</v>
      </c>
      <c r="B284" t="s">
        <v>471</v>
      </c>
      <c r="C284" t="s">
        <v>472</v>
      </c>
      <c r="D284" t="s">
        <v>132</v>
      </c>
      <c r="E284" t="s">
        <v>29</v>
      </c>
      <c r="F284" t="s">
        <v>208</v>
      </c>
      <c r="G284">
        <v>3185</v>
      </c>
      <c r="H284" s="1">
        <v>80473.56</v>
      </c>
      <c r="I284" t="s">
        <v>20</v>
      </c>
      <c r="J284" s="2">
        <v>24022</v>
      </c>
      <c r="K284">
        <f t="shared" si="4"/>
        <v>46</v>
      </c>
    </row>
  </sheetData>
  <autoFilter ref="A1:O284"/>
  <phoneticPr fontId="1" type="noConversion"/>
  <hyperlinks>
    <hyperlink ref="C273" r:id="rId1" tooltip="à écouter..."/>
    <hyperlink ref="C246" r:id="rId2" location="music/antonio-vivaldi/vivaldi-418897" tooltip="de Vivaldi"/>
  </hyperlinks>
  <pageMargins left="0.78740157499999996" right="0.78740157499999996" top="0.984251969" bottom="0.984251969" header="0.4921259845" footer="0.4921259845"/>
  <pageSetup paperSize="8" orientation="landscape" horizontalDpi="300" verticalDpi="300" r:id="rId3"/>
  <headerFooter alignWithMargins="0"/>
  <drawing r:id="rId4"/>
  <legacy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2"/>
  <sheetViews>
    <sheetView workbookViewId="0">
      <pane ySplit="1" topLeftCell="A2" activePane="bottomLeft" state="frozen"/>
      <selection pane="bottomLeft" activeCell="R2" sqref="R2"/>
    </sheetView>
  </sheetViews>
  <sheetFormatPr baseColWidth="10" defaultRowHeight="12.75" x14ac:dyDescent="0.2"/>
  <cols>
    <col min="1" max="11" width="10.42578125" style="3" customWidth="1"/>
    <col min="12" max="12" width="14.7109375" style="19" customWidth="1"/>
    <col min="13" max="13" width="16.42578125" style="19" customWidth="1"/>
    <col min="14" max="14" width="18.42578125" style="23" customWidth="1"/>
    <col min="15" max="15" width="7.85546875" customWidth="1"/>
    <col min="16" max="16" width="11" bestFit="1" customWidth="1"/>
    <col min="17" max="17" width="17.5703125" customWidth="1"/>
    <col min="18" max="18" width="16.42578125" style="19" customWidth="1"/>
  </cols>
  <sheetData>
    <row r="1" spans="1:20" s="87" customFormat="1" ht="102" x14ac:dyDescent="0.2">
      <c r="A1" s="83" t="str">
        <f t="shared" ref="A1:K10" si="0">INDEX(Feuille_base_de_données,ROW(),COLUMN())</f>
        <v>MATRICULE</v>
      </c>
      <c r="B1" s="83" t="str">
        <f t="shared" si="0"/>
        <v>NOM</v>
      </c>
      <c r="C1" s="83" t="str">
        <f t="shared" si="0"/>
        <v>PRENOM</v>
      </c>
      <c r="D1" s="83" t="str">
        <f t="shared" si="0"/>
        <v>Qualification</v>
      </c>
      <c r="E1" s="83" t="str">
        <f t="shared" si="0"/>
        <v>SITE</v>
      </c>
      <c r="F1" s="83" t="str">
        <f t="shared" si="0"/>
        <v>PIECE</v>
      </c>
      <c r="G1" s="83" t="str">
        <f t="shared" si="0"/>
        <v>TEL</v>
      </c>
      <c r="H1" s="83" t="str">
        <f t="shared" si="0"/>
        <v>SALAIRE</v>
      </c>
      <c r="I1" s="83" t="str">
        <f t="shared" si="0"/>
        <v>sexe</v>
      </c>
      <c r="J1" s="83" t="str">
        <f t="shared" si="0"/>
        <v>date de naisssance</v>
      </c>
      <c r="K1" s="83" t="str">
        <f t="shared" si="0"/>
        <v>AGE</v>
      </c>
      <c r="L1" s="84" t="str">
        <f>I1&amp;D1</f>
        <v>sexeQualification</v>
      </c>
      <c r="M1" s="84" t="str">
        <f>L1&amp;E1</f>
        <v>sexeQualificationSITE</v>
      </c>
      <c r="N1" s="85" t="s">
        <v>132</v>
      </c>
      <c r="O1" s="25" t="s">
        <v>872</v>
      </c>
      <c r="P1" s="86" t="str">
        <f>'exercice filtres'!B9</f>
        <v>nombre d'agents dont le salaire est compris entre 20000 et 25000 :</v>
      </c>
      <c r="Q1" s="86" t="str">
        <f>'exercice filtres'!B12</f>
        <v>quelle est la moyenne des salaires des salariés qui ne sont pas agents 
(arrondi sans décimale)</v>
      </c>
      <c r="R1" s="86" t="str">
        <f>Q1&amp;J1</f>
        <v>quelle est la moyenne des salaires des salariés qui ne sont pas agents 
(arrondi sans décimale)date de naisssance</v>
      </c>
      <c r="S1" s="86" t="s">
        <v>936</v>
      </c>
      <c r="T1" s="86"/>
    </row>
    <row r="2" spans="1:20" s="17" customFormat="1" x14ac:dyDescent="0.2">
      <c r="A2" s="26" t="str">
        <f t="shared" si="0"/>
        <v>MYHA5660</v>
      </c>
      <c r="B2" s="26" t="str">
        <f t="shared" si="0"/>
        <v>ABENHAÏM</v>
      </c>
      <c r="C2" s="26" t="str">
        <f t="shared" si="0"/>
        <v>Estelle</v>
      </c>
      <c r="D2" s="26" t="str">
        <f t="shared" si="0"/>
        <v>1-agent</v>
      </c>
      <c r="E2" s="26" t="str">
        <f t="shared" si="0"/>
        <v>Paris</v>
      </c>
      <c r="F2" s="26" t="str">
        <f t="shared" si="0"/>
        <v>pièce 58</v>
      </c>
      <c r="G2" s="26">
        <f t="shared" si="0"/>
        <v>3091</v>
      </c>
      <c r="H2" s="26">
        <f t="shared" si="0"/>
        <v>21433.02</v>
      </c>
      <c r="I2" s="26" t="str">
        <f t="shared" si="0"/>
        <v>femme</v>
      </c>
      <c r="J2" s="26">
        <f t="shared" si="0"/>
        <v>22582</v>
      </c>
      <c r="K2" s="26">
        <f t="shared" si="0"/>
        <v>50</v>
      </c>
      <c r="L2" s="19" t="str">
        <f t="shared" ref="L2:L65" si="1">I2&amp;D2</f>
        <v>femme1-agent</v>
      </c>
      <c r="M2" s="19" t="str">
        <f t="shared" ref="M2:M65" si="2">L2&amp;E2</f>
        <v>femme1-agentParis</v>
      </c>
      <c r="N2" s="24" t="str">
        <f t="shared" ref="N2:N65" si="3">IF(D2=$N$1,J2,"-")</f>
        <v>-</v>
      </c>
      <c r="O2" s="17">
        <f t="shared" ref="O2:O65" si="4">COUNTIF(D2,"*cadre*")*(I2="femme")</f>
        <v>0</v>
      </c>
      <c r="P2" s="17">
        <f t="shared" ref="P2:P65" si="5">(H2&gt;=20000)*(H2&lt;=25000)*(D2="1-agent")</f>
        <v>1</v>
      </c>
      <c r="Q2" s="17" t="str">
        <f t="shared" ref="Q2:Q65" si="6">IF((D2&lt;&gt;"1-agent"),H2,"-")</f>
        <v>-</v>
      </c>
      <c r="R2" s="19" t="str">
        <f t="shared" ref="R2:R65" si="7">I2&amp;E2</f>
        <v>femmeParis</v>
      </c>
      <c r="S2" s="17">
        <f>IF(COUNTIF(B2,"*A*")+COUNTIF(B2,"*E*"),1,0)</f>
        <v>1</v>
      </c>
    </row>
    <row r="3" spans="1:20" s="17" customFormat="1" x14ac:dyDescent="0.2">
      <c r="A3" s="26" t="str">
        <f t="shared" si="0"/>
        <v>JUJA7577</v>
      </c>
      <c r="B3" s="26" t="str">
        <f t="shared" si="0"/>
        <v>ABSCHEN</v>
      </c>
      <c r="C3" s="26" t="str">
        <f t="shared" si="0"/>
        <v>Jean</v>
      </c>
      <c r="D3" s="26" t="str">
        <f t="shared" si="0"/>
        <v>2-maitrise</v>
      </c>
      <c r="E3" s="26" t="str">
        <f t="shared" si="0"/>
        <v>Paris</v>
      </c>
      <c r="F3" s="26" t="str">
        <f t="shared" si="0"/>
        <v>pièce 74</v>
      </c>
      <c r="G3" s="26">
        <f t="shared" si="0"/>
        <v>3186</v>
      </c>
      <c r="H3" s="26">
        <f t="shared" si="0"/>
        <v>33386.42</v>
      </c>
      <c r="I3" s="26" t="str">
        <f t="shared" si="0"/>
        <v>homme</v>
      </c>
      <c r="J3" s="26">
        <f t="shared" si="0"/>
        <v>30265</v>
      </c>
      <c r="K3" s="26">
        <f t="shared" si="0"/>
        <v>29</v>
      </c>
      <c r="L3" s="19" t="str">
        <f t="shared" si="1"/>
        <v>homme2-maitrise</v>
      </c>
      <c r="M3" s="19" t="str">
        <f t="shared" si="2"/>
        <v>homme2-maitriseParis</v>
      </c>
      <c r="N3" s="24" t="str">
        <f t="shared" si="3"/>
        <v>-</v>
      </c>
      <c r="O3" s="17">
        <f t="shared" si="4"/>
        <v>0</v>
      </c>
      <c r="P3" s="17">
        <f t="shared" si="5"/>
        <v>0</v>
      </c>
      <c r="Q3" s="17">
        <f t="shared" si="6"/>
        <v>33386.42</v>
      </c>
      <c r="R3" s="19" t="str">
        <f t="shared" si="7"/>
        <v>hommeParis</v>
      </c>
      <c r="S3" s="17">
        <f t="shared" ref="S3:S66" si="8">IF(COUNTIF(B3,"*A*")+COUNTIF(B3,"*E*"),1,0)</f>
        <v>1</v>
      </c>
    </row>
    <row r="4" spans="1:20" s="17" customFormat="1" x14ac:dyDescent="0.2">
      <c r="A4" s="26" t="str">
        <f t="shared" si="0"/>
        <v>STWA6754</v>
      </c>
      <c r="B4" s="26" t="str">
        <f t="shared" si="0"/>
        <v>ADAMO</v>
      </c>
      <c r="C4" s="26" t="str">
        <f t="shared" si="0"/>
        <v>Stéphane</v>
      </c>
      <c r="D4" s="26" t="str">
        <f t="shared" si="0"/>
        <v>3-cadre</v>
      </c>
      <c r="E4" s="26" t="str">
        <f t="shared" si="0"/>
        <v>Paris</v>
      </c>
      <c r="F4" s="26" t="str">
        <f t="shared" si="0"/>
        <v>pièce 73</v>
      </c>
      <c r="G4" s="26">
        <f t="shared" si="0"/>
        <v>3056</v>
      </c>
      <c r="H4" s="26">
        <f t="shared" si="0"/>
        <v>56482.43</v>
      </c>
      <c r="I4" s="26" t="str">
        <f t="shared" si="0"/>
        <v>homme</v>
      </c>
      <c r="J4" s="26">
        <f t="shared" si="0"/>
        <v>26282</v>
      </c>
      <c r="K4" s="26">
        <f t="shared" si="0"/>
        <v>40</v>
      </c>
      <c r="L4" s="19" t="str">
        <f t="shared" si="1"/>
        <v>homme3-cadre</v>
      </c>
      <c r="M4" s="19" t="str">
        <f t="shared" si="2"/>
        <v>homme3-cadreParis</v>
      </c>
      <c r="N4" s="24" t="str">
        <f t="shared" si="3"/>
        <v>-</v>
      </c>
      <c r="O4" s="17">
        <f t="shared" si="4"/>
        <v>0</v>
      </c>
      <c r="P4" s="17">
        <f t="shared" si="5"/>
        <v>0</v>
      </c>
      <c r="Q4" s="17">
        <f t="shared" si="6"/>
        <v>56482.43</v>
      </c>
      <c r="R4" s="19" t="str">
        <f t="shared" si="7"/>
        <v>hommeParis</v>
      </c>
      <c r="S4" s="17">
        <f t="shared" si="8"/>
        <v>1</v>
      </c>
    </row>
    <row r="5" spans="1:20" s="17" customFormat="1" x14ac:dyDescent="0.2">
      <c r="A5" s="26" t="str">
        <f t="shared" si="0"/>
        <v>MOXA8674</v>
      </c>
      <c r="B5" s="26" t="str">
        <f t="shared" si="0"/>
        <v>AGAPOF</v>
      </c>
      <c r="C5" s="26" t="str">
        <f t="shared" si="0"/>
        <v>Marion</v>
      </c>
      <c r="D5" s="26" t="str">
        <f t="shared" si="0"/>
        <v>1-agent</v>
      </c>
      <c r="E5" s="26" t="str">
        <f t="shared" si="0"/>
        <v>Nice</v>
      </c>
      <c r="F5" s="26" t="str">
        <f t="shared" si="0"/>
        <v>pièce 109</v>
      </c>
      <c r="G5" s="26">
        <f t="shared" si="0"/>
        <v>3033</v>
      </c>
      <c r="H5" s="26">
        <f t="shared" si="0"/>
        <v>23405.53</v>
      </c>
      <c r="I5" s="26" t="str">
        <f t="shared" si="0"/>
        <v>femme</v>
      </c>
      <c r="J5" s="26">
        <f t="shared" si="0"/>
        <v>30764</v>
      </c>
      <c r="K5" s="26">
        <f t="shared" si="0"/>
        <v>27</v>
      </c>
      <c r="L5" s="19" t="str">
        <f t="shared" si="1"/>
        <v>femme1-agent</v>
      </c>
      <c r="M5" s="19" t="str">
        <f t="shared" si="2"/>
        <v>femme1-agentNice</v>
      </c>
      <c r="N5" s="24" t="str">
        <f t="shared" si="3"/>
        <v>-</v>
      </c>
      <c r="O5" s="17">
        <f t="shared" si="4"/>
        <v>0</v>
      </c>
      <c r="P5" s="17">
        <f t="shared" si="5"/>
        <v>1</v>
      </c>
      <c r="Q5" s="17" t="str">
        <f t="shared" si="6"/>
        <v>-</v>
      </c>
      <c r="R5" s="19" t="str">
        <f t="shared" si="7"/>
        <v>femmeNice</v>
      </c>
      <c r="S5" s="17">
        <f t="shared" si="8"/>
        <v>1</v>
      </c>
    </row>
    <row r="6" spans="1:20" s="17" customFormat="1" x14ac:dyDescent="0.2">
      <c r="A6" s="26" t="str">
        <f t="shared" si="0"/>
        <v>OKHA7400</v>
      </c>
      <c r="B6" s="26" t="str">
        <f t="shared" si="0"/>
        <v>ALEMBERT</v>
      </c>
      <c r="C6" s="26" t="str">
        <f t="shared" si="0"/>
        <v>Olivier</v>
      </c>
      <c r="D6" s="26" t="str">
        <f t="shared" si="0"/>
        <v>1-agent</v>
      </c>
      <c r="E6" s="26" t="str">
        <f t="shared" si="0"/>
        <v>Paris</v>
      </c>
      <c r="F6" s="26" t="str">
        <f t="shared" si="0"/>
        <v>pièce 134</v>
      </c>
      <c r="G6" s="26">
        <f t="shared" si="0"/>
        <v>3408</v>
      </c>
      <c r="H6" s="26">
        <f t="shared" si="0"/>
        <v>23397.3</v>
      </c>
      <c r="I6" s="26" t="str">
        <f t="shared" si="0"/>
        <v>homme</v>
      </c>
      <c r="J6" s="26">
        <f t="shared" si="0"/>
        <v>29962</v>
      </c>
      <c r="K6" s="26">
        <f t="shared" si="0"/>
        <v>29</v>
      </c>
      <c r="L6" s="19" t="str">
        <f t="shared" si="1"/>
        <v>homme1-agent</v>
      </c>
      <c r="M6" s="19" t="str">
        <f t="shared" si="2"/>
        <v>homme1-agentParis</v>
      </c>
      <c r="N6" s="24" t="str">
        <f t="shared" si="3"/>
        <v>-</v>
      </c>
      <c r="O6" s="17">
        <f t="shared" si="4"/>
        <v>0</v>
      </c>
      <c r="P6" s="17">
        <f t="shared" si="5"/>
        <v>1</v>
      </c>
      <c r="Q6" s="17" t="str">
        <f t="shared" si="6"/>
        <v>-</v>
      </c>
      <c r="R6" s="19" t="str">
        <f t="shared" si="7"/>
        <v>hommeParis</v>
      </c>
      <c r="S6" s="17">
        <f t="shared" si="8"/>
        <v>1</v>
      </c>
    </row>
    <row r="7" spans="1:20" s="17" customFormat="1" x14ac:dyDescent="0.2">
      <c r="A7" s="26" t="str">
        <f t="shared" si="0"/>
        <v>HXFA5611</v>
      </c>
      <c r="B7" s="26" t="str">
        <f t="shared" si="0"/>
        <v>AMELLAL</v>
      </c>
      <c r="C7" s="26" t="str">
        <f t="shared" si="0"/>
        <v>Henri</v>
      </c>
      <c r="D7" s="26" t="str">
        <f t="shared" si="0"/>
        <v>1-agent</v>
      </c>
      <c r="E7" s="26" t="str">
        <f t="shared" si="0"/>
        <v>Nice</v>
      </c>
      <c r="F7" s="26" t="str">
        <f t="shared" si="0"/>
        <v>pièce 104</v>
      </c>
      <c r="G7" s="26">
        <f t="shared" si="0"/>
        <v>3132</v>
      </c>
      <c r="H7" s="26">
        <f t="shared" si="0"/>
        <v>30055.19</v>
      </c>
      <c r="I7" s="26" t="str">
        <f t="shared" si="0"/>
        <v>homme</v>
      </c>
      <c r="J7" s="26">
        <f t="shared" si="0"/>
        <v>20447</v>
      </c>
      <c r="K7" s="26">
        <f t="shared" si="0"/>
        <v>56</v>
      </c>
      <c r="L7" s="19" t="str">
        <f t="shared" si="1"/>
        <v>homme1-agent</v>
      </c>
      <c r="M7" s="19" t="str">
        <f t="shared" si="2"/>
        <v>homme1-agentNice</v>
      </c>
      <c r="N7" s="24" t="str">
        <f t="shared" si="3"/>
        <v>-</v>
      </c>
      <c r="O7" s="17">
        <f t="shared" si="4"/>
        <v>0</v>
      </c>
      <c r="P7" s="17">
        <f t="shared" si="5"/>
        <v>0</v>
      </c>
      <c r="Q7" s="17" t="str">
        <f t="shared" si="6"/>
        <v>-</v>
      </c>
      <c r="R7" s="19" t="str">
        <f t="shared" si="7"/>
        <v>hommeNice</v>
      </c>
      <c r="S7" s="17">
        <f t="shared" si="8"/>
        <v>1</v>
      </c>
    </row>
    <row r="8" spans="1:20" s="17" customFormat="1" x14ac:dyDescent="0.2">
      <c r="A8" s="26" t="str">
        <f t="shared" si="0"/>
        <v>AMLL5574</v>
      </c>
      <c r="B8" s="26" t="str">
        <f t="shared" si="0"/>
        <v>AMELLAL</v>
      </c>
      <c r="C8" s="26" t="str">
        <f t="shared" si="0"/>
        <v>Marc</v>
      </c>
      <c r="D8" s="26" t="str">
        <f t="shared" si="0"/>
        <v>1-agent</v>
      </c>
      <c r="E8" s="26" t="str">
        <f t="shared" si="0"/>
        <v>Nice</v>
      </c>
      <c r="F8" s="26" t="str">
        <f t="shared" si="0"/>
        <v>pièce 232</v>
      </c>
      <c r="G8" s="26">
        <f t="shared" si="0"/>
        <v>3766</v>
      </c>
      <c r="H8" s="26">
        <f t="shared" si="0"/>
        <v>25991.41</v>
      </c>
      <c r="I8" s="26" t="str">
        <f t="shared" si="0"/>
        <v>homme</v>
      </c>
      <c r="J8" s="26">
        <f t="shared" si="0"/>
        <v>24490</v>
      </c>
      <c r="K8" s="26">
        <f t="shared" si="0"/>
        <v>44</v>
      </c>
      <c r="L8" s="19" t="str">
        <f t="shared" si="1"/>
        <v>homme1-agent</v>
      </c>
      <c r="M8" s="19" t="str">
        <f t="shared" si="2"/>
        <v>homme1-agentNice</v>
      </c>
      <c r="N8" s="24" t="str">
        <f t="shared" si="3"/>
        <v>-</v>
      </c>
      <c r="O8" s="17">
        <f t="shared" si="4"/>
        <v>0</v>
      </c>
      <c r="P8" s="17">
        <f t="shared" si="5"/>
        <v>0</v>
      </c>
      <c r="Q8" s="17" t="str">
        <f t="shared" si="6"/>
        <v>-</v>
      </c>
      <c r="R8" s="19" t="str">
        <f t="shared" si="7"/>
        <v>hommeNice</v>
      </c>
      <c r="S8" s="17">
        <f t="shared" si="8"/>
        <v>1</v>
      </c>
    </row>
    <row r="9" spans="1:20" s="17" customFormat="1" x14ac:dyDescent="0.2">
      <c r="A9" s="26" t="str">
        <f t="shared" si="0"/>
        <v>VYKA6766</v>
      </c>
      <c r="B9" s="26" t="str">
        <f t="shared" si="0"/>
        <v>AMELLAL</v>
      </c>
      <c r="C9" s="26" t="str">
        <f t="shared" si="0"/>
        <v>Viviane</v>
      </c>
      <c r="D9" s="26" t="str">
        <f t="shared" si="0"/>
        <v>3-cadre</v>
      </c>
      <c r="E9" s="26" t="str">
        <f t="shared" si="0"/>
        <v>Strasbourg</v>
      </c>
      <c r="F9" s="26" t="str">
        <f t="shared" si="0"/>
        <v>pièce 80</v>
      </c>
      <c r="G9" s="26">
        <f t="shared" si="0"/>
        <v>3421</v>
      </c>
      <c r="H9" s="26">
        <f t="shared" si="0"/>
        <v>56687.15</v>
      </c>
      <c r="I9" s="26" t="str">
        <f t="shared" si="0"/>
        <v>femme</v>
      </c>
      <c r="J9" s="26">
        <f t="shared" si="0"/>
        <v>25707</v>
      </c>
      <c r="K9" s="26">
        <f t="shared" si="0"/>
        <v>41</v>
      </c>
      <c r="L9" s="19" t="str">
        <f t="shared" si="1"/>
        <v>femme3-cadre</v>
      </c>
      <c r="M9" s="19" t="str">
        <f t="shared" si="2"/>
        <v>femme3-cadreStrasbourg</v>
      </c>
      <c r="N9" s="24" t="str">
        <f t="shared" si="3"/>
        <v>-</v>
      </c>
      <c r="O9" s="17">
        <f t="shared" si="4"/>
        <v>1</v>
      </c>
      <c r="P9" s="17">
        <f t="shared" si="5"/>
        <v>0</v>
      </c>
      <c r="Q9" s="17">
        <f t="shared" si="6"/>
        <v>56687.15</v>
      </c>
      <c r="R9" s="19" t="str">
        <f t="shared" si="7"/>
        <v>femmeStrasbourg</v>
      </c>
      <c r="S9" s="17">
        <f t="shared" si="8"/>
        <v>1</v>
      </c>
    </row>
    <row r="10" spans="1:20" s="17" customFormat="1" x14ac:dyDescent="0.2">
      <c r="A10" s="26" t="str">
        <f t="shared" si="0"/>
        <v>JTNA6125</v>
      </c>
      <c r="B10" s="26" t="str">
        <f t="shared" si="0"/>
        <v>ANGONIN</v>
      </c>
      <c r="C10" s="26" t="str">
        <f t="shared" si="0"/>
        <v>Jean-Pierre</v>
      </c>
      <c r="D10" s="26" t="str">
        <f t="shared" si="0"/>
        <v>2-maitrise</v>
      </c>
      <c r="E10" s="26" t="str">
        <f t="shared" si="0"/>
        <v>Nice</v>
      </c>
      <c r="F10" s="26" t="str">
        <f t="shared" si="0"/>
        <v>pièce 70</v>
      </c>
      <c r="G10" s="26">
        <f t="shared" si="0"/>
        <v>3419</v>
      </c>
      <c r="H10" s="26">
        <f t="shared" si="0"/>
        <v>38985.629999999997</v>
      </c>
      <c r="I10" s="26" t="str">
        <f t="shared" si="0"/>
        <v>homme</v>
      </c>
      <c r="J10" s="26">
        <f t="shared" si="0"/>
        <v>24368</v>
      </c>
      <c r="K10" s="26">
        <f t="shared" si="0"/>
        <v>45</v>
      </c>
      <c r="L10" s="19" t="str">
        <f t="shared" si="1"/>
        <v>homme2-maitrise</v>
      </c>
      <c r="M10" s="19" t="str">
        <f t="shared" si="2"/>
        <v>homme2-maitriseNice</v>
      </c>
      <c r="N10" s="24" t="str">
        <f t="shared" si="3"/>
        <v>-</v>
      </c>
      <c r="O10" s="17">
        <f t="shared" si="4"/>
        <v>0</v>
      </c>
      <c r="P10" s="17">
        <f t="shared" si="5"/>
        <v>0</v>
      </c>
      <c r="Q10" s="17">
        <f t="shared" si="6"/>
        <v>38985.629999999997</v>
      </c>
      <c r="R10" s="19" t="str">
        <f t="shared" si="7"/>
        <v>hommeNice</v>
      </c>
      <c r="S10" s="17">
        <f t="shared" si="8"/>
        <v>1</v>
      </c>
    </row>
    <row r="11" spans="1:20" s="17" customFormat="1" x14ac:dyDescent="0.2">
      <c r="A11" s="26" t="str">
        <f t="shared" ref="A11:K20" si="9">INDEX(Feuille_base_de_données,ROW(),COLUMN())</f>
        <v>MWCA6264</v>
      </c>
      <c r="B11" s="26" t="str">
        <f t="shared" si="9"/>
        <v>AZOURA</v>
      </c>
      <c r="C11" s="26" t="str">
        <f t="shared" si="9"/>
        <v>Marie-France</v>
      </c>
      <c r="D11" s="26" t="str">
        <f t="shared" si="9"/>
        <v>3-cadre</v>
      </c>
      <c r="E11" s="26" t="str">
        <f t="shared" si="9"/>
        <v>Nice</v>
      </c>
      <c r="F11" s="26" t="str">
        <f t="shared" si="9"/>
        <v>pièce 109</v>
      </c>
      <c r="G11" s="26">
        <f t="shared" si="9"/>
        <v>3127</v>
      </c>
      <c r="H11" s="26">
        <f t="shared" si="9"/>
        <v>32083.64</v>
      </c>
      <c r="I11" s="26" t="str">
        <f t="shared" si="9"/>
        <v>femme</v>
      </c>
      <c r="J11" s="26">
        <f t="shared" si="9"/>
        <v>25304</v>
      </c>
      <c r="K11" s="26">
        <f t="shared" si="9"/>
        <v>42</v>
      </c>
      <c r="L11" s="19" t="str">
        <f t="shared" si="1"/>
        <v>femme3-cadre</v>
      </c>
      <c r="M11" s="19" t="str">
        <f t="shared" si="2"/>
        <v>femme3-cadreNice</v>
      </c>
      <c r="N11" s="24" t="str">
        <f t="shared" si="3"/>
        <v>-</v>
      </c>
      <c r="O11" s="17">
        <f t="shared" si="4"/>
        <v>1</v>
      </c>
      <c r="P11" s="17">
        <f t="shared" si="5"/>
        <v>0</v>
      </c>
      <c r="Q11" s="17">
        <f t="shared" si="6"/>
        <v>32083.64</v>
      </c>
      <c r="R11" s="19" t="str">
        <f t="shared" si="7"/>
        <v>femmeNice</v>
      </c>
      <c r="S11" s="17">
        <f t="shared" si="8"/>
        <v>1</v>
      </c>
    </row>
    <row r="12" spans="1:20" s="17" customFormat="1" x14ac:dyDescent="0.2">
      <c r="A12" s="26" t="str">
        <f t="shared" si="9"/>
        <v>MJXA6545</v>
      </c>
      <c r="B12" s="26" t="str">
        <f t="shared" si="9"/>
        <v>AZRIA</v>
      </c>
      <c r="C12" s="26" t="str">
        <f t="shared" si="9"/>
        <v>Maryse</v>
      </c>
      <c r="D12" s="26" t="str">
        <f t="shared" si="9"/>
        <v>2-maitrise</v>
      </c>
      <c r="E12" s="26" t="str">
        <f t="shared" si="9"/>
        <v>Paris</v>
      </c>
      <c r="F12" s="26" t="str">
        <f t="shared" si="9"/>
        <v>pièce 233</v>
      </c>
      <c r="G12" s="26">
        <f t="shared" si="9"/>
        <v>3060</v>
      </c>
      <c r="H12" s="26">
        <f t="shared" si="9"/>
        <v>25438.560000000001</v>
      </c>
      <c r="I12" s="26" t="str">
        <f t="shared" si="9"/>
        <v>femme</v>
      </c>
      <c r="J12" s="26">
        <f t="shared" si="9"/>
        <v>24858</v>
      </c>
      <c r="K12" s="26">
        <f t="shared" si="9"/>
        <v>43</v>
      </c>
      <c r="L12" s="19" t="str">
        <f t="shared" si="1"/>
        <v>femme2-maitrise</v>
      </c>
      <c r="M12" s="19" t="str">
        <f t="shared" si="2"/>
        <v>femme2-maitriseParis</v>
      </c>
      <c r="N12" s="24" t="str">
        <f t="shared" si="3"/>
        <v>-</v>
      </c>
      <c r="O12" s="17">
        <f t="shared" si="4"/>
        <v>0</v>
      </c>
      <c r="P12" s="17">
        <f t="shared" si="5"/>
        <v>0</v>
      </c>
      <c r="Q12" s="17">
        <f t="shared" si="6"/>
        <v>25438.560000000001</v>
      </c>
      <c r="R12" s="19" t="str">
        <f t="shared" si="7"/>
        <v>femmeParis</v>
      </c>
      <c r="S12" s="17">
        <f t="shared" si="8"/>
        <v>1</v>
      </c>
    </row>
    <row r="13" spans="1:20" s="17" customFormat="1" x14ac:dyDescent="0.2">
      <c r="A13" s="26" t="str">
        <f t="shared" si="9"/>
        <v>SLJB6306</v>
      </c>
      <c r="B13" s="26" t="str">
        <f t="shared" si="9"/>
        <v>BACH</v>
      </c>
      <c r="C13" s="26" t="str">
        <f t="shared" si="9"/>
        <v>Sylvie</v>
      </c>
      <c r="D13" s="26" t="str">
        <f t="shared" si="9"/>
        <v>3-cadre</v>
      </c>
      <c r="E13" s="26" t="str">
        <f t="shared" si="9"/>
        <v>Nice</v>
      </c>
      <c r="F13" s="26" t="str">
        <f t="shared" si="9"/>
        <v>pièce 90</v>
      </c>
      <c r="G13" s="26">
        <f t="shared" si="9"/>
        <v>3147</v>
      </c>
      <c r="H13" s="26">
        <f t="shared" si="9"/>
        <v>37832.730000000003</v>
      </c>
      <c r="I13" s="26" t="str">
        <f t="shared" si="9"/>
        <v>femme</v>
      </c>
      <c r="J13" s="26">
        <f t="shared" si="9"/>
        <v>24491</v>
      </c>
      <c r="K13" s="26">
        <f t="shared" si="9"/>
        <v>44</v>
      </c>
      <c r="L13" s="19" t="str">
        <f t="shared" si="1"/>
        <v>femme3-cadre</v>
      </c>
      <c r="M13" s="19" t="str">
        <f t="shared" si="2"/>
        <v>femme3-cadreNice</v>
      </c>
      <c r="N13" s="24" t="str">
        <f t="shared" si="3"/>
        <v>-</v>
      </c>
      <c r="O13" s="17">
        <f t="shared" si="4"/>
        <v>1</v>
      </c>
      <c r="P13" s="17">
        <f t="shared" si="5"/>
        <v>0</v>
      </c>
      <c r="Q13" s="17">
        <f t="shared" si="6"/>
        <v>37832.730000000003</v>
      </c>
      <c r="R13" s="19" t="str">
        <f t="shared" si="7"/>
        <v>femmeNice</v>
      </c>
      <c r="S13" s="17">
        <f t="shared" si="8"/>
        <v>1</v>
      </c>
    </row>
    <row r="14" spans="1:20" s="17" customFormat="1" x14ac:dyDescent="0.2">
      <c r="A14" s="26" t="str">
        <f t="shared" si="9"/>
        <v>PBXB6056</v>
      </c>
      <c r="B14" s="26" t="str">
        <f t="shared" si="9"/>
        <v>BAH</v>
      </c>
      <c r="C14" s="26" t="str">
        <f t="shared" si="9"/>
        <v>Paule</v>
      </c>
      <c r="D14" s="26" t="str">
        <f t="shared" si="9"/>
        <v>1-agent</v>
      </c>
      <c r="E14" s="26" t="str">
        <f t="shared" si="9"/>
        <v>Paris</v>
      </c>
      <c r="F14" s="26" t="str">
        <f t="shared" si="9"/>
        <v>pièce 131</v>
      </c>
      <c r="G14" s="26">
        <f t="shared" si="9"/>
        <v>3795</v>
      </c>
      <c r="H14" s="26">
        <f t="shared" si="9"/>
        <v>26263.48</v>
      </c>
      <c r="I14" s="26" t="str">
        <f t="shared" si="9"/>
        <v>femme</v>
      </c>
      <c r="J14" s="26">
        <f t="shared" si="9"/>
        <v>24804</v>
      </c>
      <c r="K14" s="26">
        <f t="shared" si="9"/>
        <v>44</v>
      </c>
      <c r="L14" s="19" t="str">
        <f t="shared" si="1"/>
        <v>femme1-agent</v>
      </c>
      <c r="M14" s="19" t="str">
        <f t="shared" si="2"/>
        <v>femme1-agentParis</v>
      </c>
      <c r="N14" s="24" t="str">
        <f t="shared" si="3"/>
        <v>-</v>
      </c>
      <c r="O14" s="17">
        <f t="shared" si="4"/>
        <v>0</v>
      </c>
      <c r="P14" s="17">
        <f t="shared" si="5"/>
        <v>0</v>
      </c>
      <c r="Q14" s="17" t="str">
        <f t="shared" si="6"/>
        <v>-</v>
      </c>
      <c r="R14" s="19" t="str">
        <f t="shared" si="7"/>
        <v>femmeParis</v>
      </c>
      <c r="S14" s="17">
        <f t="shared" si="8"/>
        <v>1</v>
      </c>
    </row>
    <row r="15" spans="1:20" s="17" customFormat="1" x14ac:dyDescent="0.2">
      <c r="A15" s="26" t="str">
        <f t="shared" si="9"/>
        <v>JQAB5530</v>
      </c>
      <c r="B15" s="26" t="str">
        <f t="shared" si="9"/>
        <v>BARNAUD</v>
      </c>
      <c r="C15" s="26" t="str">
        <f t="shared" si="9"/>
        <v>Janine</v>
      </c>
      <c r="D15" s="26" t="str">
        <f t="shared" si="9"/>
        <v>2-maitrise</v>
      </c>
      <c r="E15" s="26" t="str">
        <f t="shared" si="9"/>
        <v>Nice</v>
      </c>
      <c r="F15" s="26" t="str">
        <f t="shared" si="9"/>
        <v>pièce 58</v>
      </c>
      <c r="G15" s="26">
        <f t="shared" si="9"/>
        <v>3725</v>
      </c>
      <c r="H15" s="26">
        <f t="shared" si="9"/>
        <v>28919</v>
      </c>
      <c r="I15" s="26" t="str">
        <f t="shared" si="9"/>
        <v>femme</v>
      </c>
      <c r="J15" s="26">
        <f t="shared" si="9"/>
        <v>20384</v>
      </c>
      <c r="K15" s="26">
        <f t="shared" si="9"/>
        <v>56</v>
      </c>
      <c r="L15" s="19" t="str">
        <f t="shared" si="1"/>
        <v>femme2-maitrise</v>
      </c>
      <c r="M15" s="19" t="str">
        <f t="shared" si="2"/>
        <v>femme2-maitriseNice</v>
      </c>
      <c r="N15" s="24" t="str">
        <f t="shared" si="3"/>
        <v>-</v>
      </c>
      <c r="O15" s="17">
        <f t="shared" si="4"/>
        <v>0</v>
      </c>
      <c r="P15" s="17">
        <f t="shared" si="5"/>
        <v>0</v>
      </c>
      <c r="Q15" s="17">
        <f t="shared" si="6"/>
        <v>28919</v>
      </c>
      <c r="R15" s="19" t="str">
        <f t="shared" si="7"/>
        <v>femmeNice</v>
      </c>
      <c r="S15" s="17">
        <f t="shared" si="8"/>
        <v>1</v>
      </c>
    </row>
    <row r="16" spans="1:20" s="17" customFormat="1" x14ac:dyDescent="0.2">
      <c r="A16" s="26" t="str">
        <f t="shared" si="9"/>
        <v>MCEB7242</v>
      </c>
      <c r="B16" s="26" t="str">
        <f t="shared" si="9"/>
        <v>BARRACHINA</v>
      </c>
      <c r="C16" s="26" t="str">
        <f t="shared" si="9"/>
        <v>Monique</v>
      </c>
      <c r="D16" s="26" t="str">
        <f t="shared" si="9"/>
        <v>1-agent</v>
      </c>
      <c r="E16" s="26" t="str">
        <f t="shared" si="9"/>
        <v>Paris</v>
      </c>
      <c r="F16" s="26" t="str">
        <f t="shared" si="9"/>
        <v>pièce 35</v>
      </c>
      <c r="G16" s="26">
        <f t="shared" si="9"/>
        <v>3072</v>
      </c>
      <c r="H16" s="26">
        <f t="shared" si="9"/>
        <v>24443.68</v>
      </c>
      <c r="I16" s="26" t="str">
        <f t="shared" si="9"/>
        <v>femme</v>
      </c>
      <c r="J16" s="26">
        <f t="shared" si="9"/>
        <v>27548</v>
      </c>
      <c r="K16" s="26">
        <f t="shared" si="9"/>
        <v>36</v>
      </c>
      <c r="L16" s="19" t="str">
        <f t="shared" si="1"/>
        <v>femme1-agent</v>
      </c>
      <c r="M16" s="19" t="str">
        <f t="shared" si="2"/>
        <v>femme1-agentParis</v>
      </c>
      <c r="N16" s="24" t="str">
        <f t="shared" si="3"/>
        <v>-</v>
      </c>
      <c r="O16" s="17">
        <f t="shared" si="4"/>
        <v>0</v>
      </c>
      <c r="P16" s="17">
        <f t="shared" si="5"/>
        <v>1</v>
      </c>
      <c r="Q16" s="17" t="str">
        <f t="shared" si="6"/>
        <v>-</v>
      </c>
      <c r="R16" s="19" t="str">
        <f t="shared" si="7"/>
        <v>femmeParis</v>
      </c>
      <c r="S16" s="17">
        <f t="shared" si="8"/>
        <v>1</v>
      </c>
    </row>
    <row r="17" spans="1:19" s="17" customFormat="1" x14ac:dyDescent="0.2">
      <c r="A17" s="26" t="str">
        <f t="shared" si="9"/>
        <v>SLFB8536</v>
      </c>
      <c r="B17" s="26" t="str">
        <f t="shared" si="9"/>
        <v>BARRANDON</v>
      </c>
      <c r="C17" s="26" t="str">
        <f t="shared" si="9"/>
        <v>Stéphanie</v>
      </c>
      <c r="D17" s="26" t="str">
        <f t="shared" si="9"/>
        <v>1-agent</v>
      </c>
      <c r="E17" s="26" t="str">
        <f t="shared" si="9"/>
        <v>Nice</v>
      </c>
      <c r="F17" s="26" t="str">
        <f t="shared" si="9"/>
        <v>pièce 34</v>
      </c>
      <c r="G17" s="26">
        <f t="shared" si="9"/>
        <v>3280</v>
      </c>
      <c r="H17" s="26">
        <f t="shared" si="9"/>
        <v>17565.52</v>
      </c>
      <c r="I17" s="26" t="str">
        <f t="shared" si="9"/>
        <v>femme</v>
      </c>
      <c r="J17" s="26">
        <f t="shared" si="9"/>
        <v>30341</v>
      </c>
      <c r="K17" s="26">
        <f t="shared" si="9"/>
        <v>28</v>
      </c>
      <c r="L17" s="19" t="str">
        <f t="shared" si="1"/>
        <v>femme1-agent</v>
      </c>
      <c r="M17" s="19" t="str">
        <f t="shared" si="2"/>
        <v>femme1-agentNice</v>
      </c>
      <c r="N17" s="24" t="str">
        <f t="shared" si="3"/>
        <v>-</v>
      </c>
      <c r="O17" s="17">
        <f t="shared" si="4"/>
        <v>0</v>
      </c>
      <c r="P17" s="17">
        <f t="shared" si="5"/>
        <v>0</v>
      </c>
      <c r="Q17" s="17" t="str">
        <f t="shared" si="6"/>
        <v>-</v>
      </c>
      <c r="R17" s="19" t="str">
        <f t="shared" si="7"/>
        <v>femmeNice</v>
      </c>
      <c r="S17" s="17">
        <f t="shared" si="8"/>
        <v>1</v>
      </c>
    </row>
    <row r="18" spans="1:19" s="17" customFormat="1" x14ac:dyDescent="0.2">
      <c r="A18" s="26" t="str">
        <f t="shared" si="9"/>
        <v>TBJB6446</v>
      </c>
      <c r="B18" s="26" t="str">
        <f t="shared" si="9"/>
        <v>BASS</v>
      </c>
      <c r="C18" s="26" t="str">
        <f t="shared" si="9"/>
        <v>Thierry</v>
      </c>
      <c r="D18" s="26" t="str">
        <f t="shared" si="9"/>
        <v>1-agent</v>
      </c>
      <c r="E18" s="26" t="str">
        <f t="shared" si="9"/>
        <v>Strasbourg</v>
      </c>
      <c r="F18" s="26" t="str">
        <f t="shared" si="9"/>
        <v>pièce 35</v>
      </c>
      <c r="G18" s="26">
        <f t="shared" si="9"/>
        <v>3090</v>
      </c>
      <c r="H18" s="26">
        <f t="shared" si="9"/>
        <v>26606.080000000002</v>
      </c>
      <c r="I18" s="26" t="str">
        <f t="shared" si="9"/>
        <v>homme</v>
      </c>
      <c r="J18" s="26">
        <f t="shared" si="9"/>
        <v>26332</v>
      </c>
      <c r="K18" s="26">
        <f t="shared" si="9"/>
        <v>39</v>
      </c>
      <c r="L18" s="19" t="str">
        <f t="shared" si="1"/>
        <v>homme1-agent</v>
      </c>
      <c r="M18" s="19" t="str">
        <f t="shared" si="2"/>
        <v>homme1-agentStrasbourg</v>
      </c>
      <c r="N18" s="24" t="str">
        <f t="shared" si="3"/>
        <v>-</v>
      </c>
      <c r="O18" s="17">
        <f t="shared" si="4"/>
        <v>0</v>
      </c>
      <c r="P18" s="17">
        <f t="shared" si="5"/>
        <v>0</v>
      </c>
      <c r="Q18" s="17" t="str">
        <f t="shared" si="6"/>
        <v>-</v>
      </c>
      <c r="R18" s="19" t="str">
        <f t="shared" si="7"/>
        <v>hommeStrasbourg</v>
      </c>
      <c r="S18" s="17">
        <f t="shared" si="8"/>
        <v>1</v>
      </c>
    </row>
    <row r="19" spans="1:19" s="17" customFormat="1" x14ac:dyDescent="0.2">
      <c r="A19" s="26" t="str">
        <f t="shared" si="9"/>
        <v>ANTB6715</v>
      </c>
      <c r="B19" s="26" t="str">
        <f t="shared" si="9"/>
        <v>BAUDET</v>
      </c>
      <c r="C19" s="26" t="str">
        <f t="shared" si="9"/>
        <v>Arlette</v>
      </c>
      <c r="D19" s="26" t="str">
        <f t="shared" si="9"/>
        <v>1-agent</v>
      </c>
      <c r="E19" s="26" t="str">
        <f t="shared" si="9"/>
        <v>Nice</v>
      </c>
      <c r="F19" s="26" t="str">
        <f t="shared" si="9"/>
        <v>pièce 91</v>
      </c>
      <c r="G19" s="26">
        <f t="shared" si="9"/>
        <v>3632</v>
      </c>
      <c r="H19" s="26">
        <f t="shared" si="9"/>
        <v>23660.81</v>
      </c>
      <c r="I19" s="26" t="str">
        <f t="shared" si="9"/>
        <v>femme</v>
      </c>
      <c r="J19" s="26">
        <f t="shared" si="9"/>
        <v>20433</v>
      </c>
      <c r="K19" s="26">
        <f t="shared" si="9"/>
        <v>56</v>
      </c>
      <c r="L19" s="19" t="str">
        <f t="shared" si="1"/>
        <v>femme1-agent</v>
      </c>
      <c r="M19" s="19" t="str">
        <f t="shared" si="2"/>
        <v>femme1-agentNice</v>
      </c>
      <c r="N19" s="24" t="str">
        <f t="shared" si="3"/>
        <v>-</v>
      </c>
      <c r="O19" s="17">
        <f t="shared" si="4"/>
        <v>0</v>
      </c>
      <c r="P19" s="17">
        <f t="shared" si="5"/>
        <v>1</v>
      </c>
      <c r="Q19" s="17" t="str">
        <f t="shared" si="6"/>
        <v>-</v>
      </c>
      <c r="R19" s="19" t="str">
        <f t="shared" si="7"/>
        <v>femmeNice</v>
      </c>
      <c r="S19" s="17">
        <f t="shared" si="8"/>
        <v>1</v>
      </c>
    </row>
    <row r="20" spans="1:19" s="17" customFormat="1" x14ac:dyDescent="0.2">
      <c r="A20" s="26" t="str">
        <f t="shared" si="9"/>
        <v>MIVB7134</v>
      </c>
      <c r="B20" s="26" t="str">
        <f t="shared" si="9"/>
        <v>BAUDET</v>
      </c>
      <c r="C20" s="26" t="str">
        <f t="shared" si="9"/>
        <v>Michele</v>
      </c>
      <c r="D20" s="26" t="str">
        <f t="shared" si="9"/>
        <v>1-agent</v>
      </c>
      <c r="E20" s="26" t="str">
        <f t="shared" si="9"/>
        <v>Paris</v>
      </c>
      <c r="F20" s="26" t="str">
        <f t="shared" si="9"/>
        <v>pièce 96</v>
      </c>
      <c r="G20" s="26">
        <f t="shared" si="9"/>
        <v>3880</v>
      </c>
      <c r="H20" s="26">
        <f t="shared" si="9"/>
        <v>27917.52</v>
      </c>
      <c r="I20" s="26" t="str">
        <f t="shared" si="9"/>
        <v>femme</v>
      </c>
      <c r="J20" s="26">
        <f t="shared" si="9"/>
        <v>27487</v>
      </c>
      <c r="K20" s="26">
        <f t="shared" si="9"/>
        <v>36</v>
      </c>
      <c r="L20" s="19" t="str">
        <f t="shared" si="1"/>
        <v>femme1-agent</v>
      </c>
      <c r="M20" s="19" t="str">
        <f t="shared" si="2"/>
        <v>femme1-agentParis</v>
      </c>
      <c r="N20" s="24" t="str">
        <f t="shared" si="3"/>
        <v>-</v>
      </c>
      <c r="O20" s="17">
        <f t="shared" si="4"/>
        <v>0</v>
      </c>
      <c r="P20" s="17">
        <f t="shared" si="5"/>
        <v>0</v>
      </c>
      <c r="Q20" s="17" t="str">
        <f t="shared" si="6"/>
        <v>-</v>
      </c>
      <c r="R20" s="19" t="str">
        <f t="shared" si="7"/>
        <v>femmeParis</v>
      </c>
      <c r="S20" s="17">
        <f t="shared" si="8"/>
        <v>1</v>
      </c>
    </row>
    <row r="21" spans="1:19" s="17" customFormat="1" x14ac:dyDescent="0.2">
      <c r="A21" s="26" t="str">
        <f t="shared" ref="A21:K30" si="10">INDEX(Feuille_base_de_données,ROW(),COLUMN())</f>
        <v>GLFB8131</v>
      </c>
      <c r="B21" s="26" t="str">
        <f t="shared" si="10"/>
        <v>BEAUDEAU</v>
      </c>
      <c r="C21" s="26" t="str">
        <f t="shared" si="10"/>
        <v>Gérard</v>
      </c>
      <c r="D21" s="26" t="str">
        <f t="shared" si="10"/>
        <v>1-agent</v>
      </c>
      <c r="E21" s="26" t="str">
        <f t="shared" si="10"/>
        <v>Nice</v>
      </c>
      <c r="F21" s="26" t="str">
        <f t="shared" si="10"/>
        <v>pièce 212</v>
      </c>
      <c r="G21" s="26">
        <f t="shared" si="10"/>
        <v>3541</v>
      </c>
      <c r="H21" s="26">
        <f t="shared" si="10"/>
        <v>26357.96</v>
      </c>
      <c r="I21" s="26" t="str">
        <f t="shared" si="10"/>
        <v>homme</v>
      </c>
      <c r="J21" s="26">
        <f t="shared" si="10"/>
        <v>20548</v>
      </c>
      <c r="K21" s="26">
        <f t="shared" si="10"/>
        <v>55</v>
      </c>
      <c r="L21" s="19" t="str">
        <f t="shared" si="1"/>
        <v>homme1-agent</v>
      </c>
      <c r="M21" s="19" t="str">
        <f t="shared" si="2"/>
        <v>homme1-agentNice</v>
      </c>
      <c r="N21" s="24" t="str">
        <f t="shared" si="3"/>
        <v>-</v>
      </c>
      <c r="O21" s="17">
        <f t="shared" si="4"/>
        <v>0</v>
      </c>
      <c r="P21" s="17">
        <f t="shared" si="5"/>
        <v>0</v>
      </c>
      <c r="Q21" s="17" t="str">
        <f t="shared" si="6"/>
        <v>-</v>
      </c>
      <c r="R21" s="19" t="str">
        <f t="shared" si="7"/>
        <v>hommeNice</v>
      </c>
      <c r="S21" s="17">
        <f t="shared" si="8"/>
        <v>1</v>
      </c>
    </row>
    <row r="22" spans="1:19" s="17" customFormat="1" x14ac:dyDescent="0.2">
      <c r="A22" s="26" t="str">
        <f t="shared" si="10"/>
        <v>ISKB7122</v>
      </c>
      <c r="B22" s="26" t="str">
        <f t="shared" si="10"/>
        <v>BEAUMIER</v>
      </c>
      <c r="C22" s="26" t="str">
        <f t="shared" si="10"/>
        <v>Isabelle</v>
      </c>
      <c r="D22" s="26" t="str">
        <f t="shared" si="10"/>
        <v>1-agent</v>
      </c>
      <c r="E22" s="26" t="str">
        <f t="shared" si="10"/>
        <v>Nice</v>
      </c>
      <c r="F22" s="26" t="str">
        <f t="shared" si="10"/>
        <v>pièce 17</v>
      </c>
      <c r="G22" s="26">
        <f t="shared" si="10"/>
        <v>3595</v>
      </c>
      <c r="H22" s="26">
        <f t="shared" si="10"/>
        <v>19949.29</v>
      </c>
      <c r="I22" s="26" t="str">
        <f t="shared" si="10"/>
        <v>femme</v>
      </c>
      <c r="J22" s="26">
        <f t="shared" si="10"/>
        <v>29197</v>
      </c>
      <c r="K22" s="26">
        <f t="shared" si="10"/>
        <v>32</v>
      </c>
      <c r="L22" s="19" t="str">
        <f t="shared" si="1"/>
        <v>femme1-agent</v>
      </c>
      <c r="M22" s="19" t="str">
        <f t="shared" si="2"/>
        <v>femme1-agentNice</v>
      </c>
      <c r="N22" s="24" t="str">
        <f t="shared" si="3"/>
        <v>-</v>
      </c>
      <c r="O22" s="17">
        <f t="shared" si="4"/>
        <v>0</v>
      </c>
      <c r="P22" s="17">
        <f t="shared" si="5"/>
        <v>0</v>
      </c>
      <c r="Q22" s="17" t="str">
        <f t="shared" si="6"/>
        <v>-</v>
      </c>
      <c r="R22" s="19" t="str">
        <f t="shared" si="7"/>
        <v>femmeNice</v>
      </c>
      <c r="S22" s="17">
        <f t="shared" si="8"/>
        <v>1</v>
      </c>
    </row>
    <row r="23" spans="1:19" s="17" customFormat="1" x14ac:dyDescent="0.2">
      <c r="A23" s="26" t="str">
        <f t="shared" si="10"/>
        <v>JQDB8360</v>
      </c>
      <c r="B23" s="26" t="str">
        <f t="shared" si="10"/>
        <v>BEDO</v>
      </c>
      <c r="C23" s="26" t="str">
        <f t="shared" si="10"/>
        <v>Jean</v>
      </c>
      <c r="D23" s="26" t="str">
        <f t="shared" si="10"/>
        <v>1-agent</v>
      </c>
      <c r="E23" s="26" t="str">
        <f t="shared" si="10"/>
        <v>Nice</v>
      </c>
      <c r="F23" s="26" t="str">
        <f t="shared" si="10"/>
        <v>pièce 219</v>
      </c>
      <c r="G23" s="26">
        <f t="shared" si="10"/>
        <v>3008</v>
      </c>
      <c r="H23" s="26">
        <f t="shared" si="10"/>
        <v>28505.86</v>
      </c>
      <c r="I23" s="26" t="str">
        <f t="shared" si="10"/>
        <v>homme</v>
      </c>
      <c r="J23" s="26">
        <f t="shared" si="10"/>
        <v>31655</v>
      </c>
      <c r="K23" s="26">
        <f t="shared" si="10"/>
        <v>25</v>
      </c>
      <c r="L23" s="19" t="str">
        <f t="shared" si="1"/>
        <v>homme1-agent</v>
      </c>
      <c r="M23" s="19" t="str">
        <f t="shared" si="2"/>
        <v>homme1-agentNice</v>
      </c>
      <c r="N23" s="24" t="str">
        <f t="shared" si="3"/>
        <v>-</v>
      </c>
      <c r="O23" s="17">
        <f t="shared" si="4"/>
        <v>0</v>
      </c>
      <c r="P23" s="17">
        <f t="shared" si="5"/>
        <v>0</v>
      </c>
      <c r="Q23" s="17" t="str">
        <f t="shared" si="6"/>
        <v>-</v>
      </c>
      <c r="R23" s="19" t="str">
        <f t="shared" si="7"/>
        <v>hommeNice</v>
      </c>
      <c r="S23" s="17">
        <f t="shared" si="8"/>
        <v>1</v>
      </c>
    </row>
    <row r="24" spans="1:19" s="17" customFormat="1" x14ac:dyDescent="0.2">
      <c r="A24" s="26" t="str">
        <f t="shared" si="10"/>
        <v>MRTB6165</v>
      </c>
      <c r="B24" s="26" t="str">
        <f t="shared" si="10"/>
        <v>BEETHOVEN</v>
      </c>
      <c r="C24" s="26" t="str">
        <f t="shared" si="10"/>
        <v>Michele</v>
      </c>
      <c r="D24" s="26" t="str">
        <f t="shared" si="10"/>
        <v>1-agent</v>
      </c>
      <c r="E24" s="26" t="str">
        <f t="shared" si="10"/>
        <v>Paris</v>
      </c>
      <c r="F24" s="26" t="str">
        <f t="shared" si="10"/>
        <v>pièce 131</v>
      </c>
      <c r="G24" s="26">
        <f t="shared" si="10"/>
        <v>3013</v>
      </c>
      <c r="H24" s="26">
        <f t="shared" si="10"/>
        <v>22918.04</v>
      </c>
      <c r="I24" s="26" t="str">
        <f t="shared" si="10"/>
        <v>femme</v>
      </c>
      <c r="J24" s="26">
        <f t="shared" si="10"/>
        <v>23795</v>
      </c>
      <c r="K24" s="26">
        <f t="shared" si="10"/>
        <v>46</v>
      </c>
      <c r="L24" s="19" t="str">
        <f t="shared" si="1"/>
        <v>femme1-agent</v>
      </c>
      <c r="M24" s="19" t="str">
        <f t="shared" si="2"/>
        <v>femme1-agentParis</v>
      </c>
      <c r="N24" s="24" t="str">
        <f t="shared" si="3"/>
        <v>-</v>
      </c>
      <c r="O24" s="17">
        <f t="shared" si="4"/>
        <v>0</v>
      </c>
      <c r="P24" s="17">
        <f t="shared" si="5"/>
        <v>1</v>
      </c>
      <c r="Q24" s="17" t="str">
        <f t="shared" si="6"/>
        <v>-</v>
      </c>
      <c r="R24" s="19" t="str">
        <f t="shared" si="7"/>
        <v>femmeParis</v>
      </c>
      <c r="S24" s="17">
        <f t="shared" si="8"/>
        <v>1</v>
      </c>
    </row>
    <row r="25" spans="1:19" s="17" customFormat="1" x14ac:dyDescent="0.2">
      <c r="A25" s="26" t="str">
        <f t="shared" si="10"/>
        <v>JFIB7352</v>
      </c>
      <c r="B25" s="26" t="str">
        <f t="shared" si="10"/>
        <v>BENHAMOU</v>
      </c>
      <c r="C25" s="26" t="str">
        <f t="shared" si="10"/>
        <v>Pauline</v>
      </c>
      <c r="D25" s="26" t="str">
        <f t="shared" si="10"/>
        <v>1-agent</v>
      </c>
      <c r="E25" s="26" t="str">
        <f t="shared" si="10"/>
        <v>Nice</v>
      </c>
      <c r="F25" s="26" t="str">
        <f t="shared" si="10"/>
        <v>pièce 58</v>
      </c>
      <c r="G25" s="26">
        <f t="shared" si="10"/>
        <v>3486</v>
      </c>
      <c r="H25" s="26">
        <f t="shared" si="10"/>
        <v>22495.79</v>
      </c>
      <c r="I25" s="26" t="str">
        <f t="shared" si="10"/>
        <v>femme</v>
      </c>
      <c r="J25" s="26">
        <f t="shared" si="10"/>
        <v>28694</v>
      </c>
      <c r="K25" s="26">
        <f t="shared" si="10"/>
        <v>33</v>
      </c>
      <c r="L25" s="19" t="str">
        <f t="shared" si="1"/>
        <v>femme1-agent</v>
      </c>
      <c r="M25" s="19" t="str">
        <f t="shared" si="2"/>
        <v>femme1-agentNice</v>
      </c>
      <c r="N25" s="24" t="str">
        <f t="shared" si="3"/>
        <v>-</v>
      </c>
      <c r="O25" s="17">
        <f t="shared" si="4"/>
        <v>0</v>
      </c>
      <c r="P25" s="17">
        <f t="shared" si="5"/>
        <v>1</v>
      </c>
      <c r="Q25" s="17" t="str">
        <f t="shared" si="6"/>
        <v>-</v>
      </c>
      <c r="R25" s="19" t="str">
        <f t="shared" si="7"/>
        <v>femmeNice</v>
      </c>
      <c r="S25" s="17">
        <f t="shared" si="8"/>
        <v>1</v>
      </c>
    </row>
    <row r="26" spans="1:19" s="17" customFormat="1" x14ac:dyDescent="0.2">
      <c r="A26" s="26" t="str">
        <f t="shared" si="10"/>
        <v>PQWB6377</v>
      </c>
      <c r="B26" s="26" t="str">
        <f t="shared" si="10"/>
        <v>BENSIMHON</v>
      </c>
      <c r="C26" s="26" t="str">
        <f t="shared" si="10"/>
        <v>Pascal</v>
      </c>
      <c r="D26" s="26" t="str">
        <f t="shared" si="10"/>
        <v>3-cadre</v>
      </c>
      <c r="E26" s="26" t="str">
        <f t="shared" si="10"/>
        <v>Paris</v>
      </c>
      <c r="F26" s="26" t="str">
        <f t="shared" si="10"/>
        <v>pièce 73</v>
      </c>
      <c r="G26" s="26">
        <f t="shared" si="10"/>
        <v>3636</v>
      </c>
      <c r="H26" s="26">
        <f t="shared" si="10"/>
        <v>60167.99</v>
      </c>
      <c r="I26" s="26" t="str">
        <f t="shared" si="10"/>
        <v>homme</v>
      </c>
      <c r="J26" s="26">
        <f t="shared" si="10"/>
        <v>23617</v>
      </c>
      <c r="K26" s="26">
        <f t="shared" si="10"/>
        <v>47</v>
      </c>
      <c r="L26" s="19" t="str">
        <f t="shared" si="1"/>
        <v>homme3-cadre</v>
      </c>
      <c r="M26" s="19" t="str">
        <f t="shared" si="2"/>
        <v>homme3-cadreParis</v>
      </c>
      <c r="N26" s="24" t="str">
        <f t="shared" si="3"/>
        <v>-</v>
      </c>
      <c r="O26" s="17">
        <f t="shared" si="4"/>
        <v>0</v>
      </c>
      <c r="P26" s="17">
        <f t="shared" si="5"/>
        <v>0</v>
      </c>
      <c r="Q26" s="17">
        <f t="shared" si="6"/>
        <v>60167.99</v>
      </c>
      <c r="R26" s="19" t="str">
        <f t="shared" si="7"/>
        <v>hommeParis</v>
      </c>
      <c r="S26" s="17">
        <f t="shared" si="8"/>
        <v>1</v>
      </c>
    </row>
    <row r="27" spans="1:19" s="17" customFormat="1" x14ac:dyDescent="0.2">
      <c r="A27" s="26" t="str">
        <f t="shared" si="10"/>
        <v>ERUB5334</v>
      </c>
      <c r="B27" s="26" t="str">
        <f t="shared" si="10"/>
        <v>BENSIMON</v>
      </c>
      <c r="C27" s="26" t="str">
        <f t="shared" si="10"/>
        <v>Elisabeth</v>
      </c>
      <c r="D27" s="26" t="str">
        <f t="shared" si="10"/>
        <v>1-agent</v>
      </c>
      <c r="E27" s="26" t="str">
        <f t="shared" si="10"/>
        <v>Nice</v>
      </c>
      <c r="F27" s="26" t="str">
        <f t="shared" si="10"/>
        <v>pièce 58</v>
      </c>
      <c r="G27" s="26">
        <f t="shared" si="10"/>
        <v>3287</v>
      </c>
      <c r="H27" s="26">
        <f t="shared" si="10"/>
        <v>22764.38</v>
      </c>
      <c r="I27" s="26" t="str">
        <f t="shared" si="10"/>
        <v>femme</v>
      </c>
      <c r="J27" s="26">
        <f t="shared" si="10"/>
        <v>20200</v>
      </c>
      <c r="K27" s="26">
        <f t="shared" si="10"/>
        <v>56</v>
      </c>
      <c r="L27" s="19" t="str">
        <f t="shared" si="1"/>
        <v>femme1-agent</v>
      </c>
      <c r="M27" s="19" t="str">
        <f t="shared" si="2"/>
        <v>femme1-agentNice</v>
      </c>
      <c r="N27" s="24" t="str">
        <f t="shared" si="3"/>
        <v>-</v>
      </c>
      <c r="O27" s="17">
        <f t="shared" si="4"/>
        <v>0</v>
      </c>
      <c r="P27" s="17">
        <f t="shared" si="5"/>
        <v>1</v>
      </c>
      <c r="Q27" s="17" t="str">
        <f t="shared" si="6"/>
        <v>-</v>
      </c>
      <c r="R27" s="19" t="str">
        <f t="shared" si="7"/>
        <v>femmeNice</v>
      </c>
      <c r="S27" s="17">
        <f t="shared" si="8"/>
        <v>1</v>
      </c>
    </row>
    <row r="28" spans="1:19" s="17" customFormat="1" x14ac:dyDescent="0.2">
      <c r="A28" s="26" t="str">
        <f t="shared" si="10"/>
        <v>NYSB7206</v>
      </c>
      <c r="B28" s="26" t="str">
        <f t="shared" si="10"/>
        <v>BÉRAUD</v>
      </c>
      <c r="C28" s="26" t="str">
        <f t="shared" si="10"/>
        <v>Nathalie</v>
      </c>
      <c r="D28" s="26" t="str">
        <f t="shared" si="10"/>
        <v>1-agent</v>
      </c>
      <c r="E28" s="26" t="str">
        <f t="shared" si="10"/>
        <v>Nice</v>
      </c>
      <c r="F28" s="26" t="str">
        <f t="shared" si="10"/>
        <v>pièce 245</v>
      </c>
      <c r="G28" s="26">
        <f t="shared" si="10"/>
        <v>3141</v>
      </c>
      <c r="H28" s="26">
        <f t="shared" si="10"/>
        <v>24578.33</v>
      </c>
      <c r="I28" s="26" t="str">
        <f t="shared" si="10"/>
        <v>femme</v>
      </c>
      <c r="J28" s="26">
        <f t="shared" si="10"/>
        <v>30507</v>
      </c>
      <c r="K28" s="26">
        <f t="shared" si="10"/>
        <v>28</v>
      </c>
      <c r="L28" s="19" t="str">
        <f t="shared" si="1"/>
        <v>femme1-agent</v>
      </c>
      <c r="M28" s="19" t="str">
        <f t="shared" si="2"/>
        <v>femme1-agentNice</v>
      </c>
      <c r="N28" s="24" t="str">
        <f t="shared" si="3"/>
        <v>-</v>
      </c>
      <c r="O28" s="17">
        <f t="shared" si="4"/>
        <v>0</v>
      </c>
      <c r="P28" s="17">
        <f t="shared" si="5"/>
        <v>1</v>
      </c>
      <c r="Q28" s="17" t="str">
        <f t="shared" si="6"/>
        <v>-</v>
      </c>
      <c r="R28" s="19" t="str">
        <f t="shared" si="7"/>
        <v>femmeNice</v>
      </c>
      <c r="S28" s="17">
        <f t="shared" si="8"/>
        <v>1</v>
      </c>
    </row>
    <row r="29" spans="1:19" s="17" customFormat="1" x14ac:dyDescent="0.2">
      <c r="A29" s="26" t="str">
        <f t="shared" si="10"/>
        <v>JMST5574</v>
      </c>
      <c r="B29" s="26" t="str">
        <f t="shared" si="10"/>
        <v>BERDUGO</v>
      </c>
      <c r="C29" s="26" t="str">
        <f t="shared" si="10"/>
        <v>Bernadette</v>
      </c>
      <c r="D29" s="26" t="str">
        <f t="shared" si="10"/>
        <v>1-agent</v>
      </c>
      <c r="E29" s="26" t="str">
        <f t="shared" si="10"/>
        <v>Nice</v>
      </c>
      <c r="F29" s="26" t="str">
        <f t="shared" si="10"/>
        <v>pièce 64</v>
      </c>
      <c r="G29" s="26">
        <f t="shared" si="10"/>
        <v>3710</v>
      </c>
      <c r="H29" s="26">
        <f t="shared" si="10"/>
        <v>24680.78</v>
      </c>
      <c r="I29" s="26" t="str">
        <f t="shared" si="10"/>
        <v>femme</v>
      </c>
      <c r="J29" s="26">
        <f t="shared" si="10"/>
        <v>19813</v>
      </c>
      <c r="K29" s="26">
        <f t="shared" si="10"/>
        <v>57</v>
      </c>
      <c r="L29" s="19" t="str">
        <f t="shared" si="1"/>
        <v>femme1-agent</v>
      </c>
      <c r="M29" s="19" t="str">
        <f t="shared" si="2"/>
        <v>femme1-agentNice</v>
      </c>
      <c r="N29" s="24" t="str">
        <f t="shared" si="3"/>
        <v>-</v>
      </c>
      <c r="O29" s="17">
        <f t="shared" si="4"/>
        <v>0</v>
      </c>
      <c r="P29" s="17">
        <f t="shared" si="5"/>
        <v>1</v>
      </c>
      <c r="Q29" s="17" t="str">
        <f t="shared" si="6"/>
        <v>-</v>
      </c>
      <c r="R29" s="19" t="str">
        <f t="shared" si="7"/>
        <v>femmeNice</v>
      </c>
      <c r="S29" s="17">
        <f t="shared" si="8"/>
        <v>1</v>
      </c>
    </row>
    <row r="30" spans="1:19" s="17" customFormat="1" x14ac:dyDescent="0.2">
      <c r="A30" s="26" t="str">
        <f t="shared" si="10"/>
        <v>CESB5072</v>
      </c>
      <c r="B30" s="26" t="str">
        <f t="shared" si="10"/>
        <v>BERTOLO</v>
      </c>
      <c r="C30" s="26" t="str">
        <f t="shared" si="10"/>
        <v>Claudie</v>
      </c>
      <c r="D30" s="26" t="str">
        <f t="shared" si="10"/>
        <v>1-agent</v>
      </c>
      <c r="E30" s="26" t="str">
        <f t="shared" si="10"/>
        <v>Nice</v>
      </c>
      <c r="F30" s="26" t="str">
        <f t="shared" si="10"/>
        <v>pièce 238</v>
      </c>
      <c r="G30" s="26">
        <f t="shared" si="10"/>
        <v>3012</v>
      </c>
      <c r="H30" s="26">
        <f t="shared" si="10"/>
        <v>22615.91</v>
      </c>
      <c r="I30" s="26" t="str">
        <f t="shared" si="10"/>
        <v>femme</v>
      </c>
      <c r="J30" s="26">
        <f t="shared" si="10"/>
        <v>22386</v>
      </c>
      <c r="K30" s="26">
        <f t="shared" si="10"/>
        <v>50</v>
      </c>
      <c r="L30" s="19" t="str">
        <f t="shared" si="1"/>
        <v>femme1-agent</v>
      </c>
      <c r="M30" s="19" t="str">
        <f t="shared" si="2"/>
        <v>femme1-agentNice</v>
      </c>
      <c r="N30" s="24" t="str">
        <f t="shared" si="3"/>
        <v>-</v>
      </c>
      <c r="O30" s="17">
        <f t="shared" si="4"/>
        <v>0</v>
      </c>
      <c r="P30" s="17">
        <f t="shared" si="5"/>
        <v>1</v>
      </c>
      <c r="Q30" s="17" t="str">
        <f t="shared" si="6"/>
        <v>-</v>
      </c>
      <c r="R30" s="19" t="str">
        <f t="shared" si="7"/>
        <v>femmeNice</v>
      </c>
      <c r="S30" s="17">
        <f t="shared" si="8"/>
        <v>1</v>
      </c>
    </row>
    <row r="31" spans="1:19" s="17" customFormat="1" x14ac:dyDescent="0.2">
      <c r="A31" s="26" t="str">
        <f t="shared" ref="A31:K40" si="11">INDEX(Feuille_base_de_données,ROW(),COLUMN())</f>
        <v>RYGB6744</v>
      </c>
      <c r="B31" s="26" t="str">
        <f t="shared" si="11"/>
        <v>BERTRAND</v>
      </c>
      <c r="C31" s="26" t="str">
        <f t="shared" si="11"/>
        <v>Roger</v>
      </c>
      <c r="D31" s="26" t="str">
        <f t="shared" si="11"/>
        <v>3-cadre</v>
      </c>
      <c r="E31" s="26" t="str">
        <f t="shared" si="11"/>
        <v>Paris</v>
      </c>
      <c r="F31" s="26" t="str">
        <f t="shared" si="11"/>
        <v>pièce 58</v>
      </c>
      <c r="G31" s="26">
        <f t="shared" si="11"/>
        <v>3626</v>
      </c>
      <c r="H31" s="26">
        <f t="shared" si="11"/>
        <v>52078.080000000002</v>
      </c>
      <c r="I31" s="26" t="str">
        <f t="shared" si="11"/>
        <v>homme</v>
      </c>
      <c r="J31" s="26">
        <f t="shared" si="11"/>
        <v>24482</v>
      </c>
      <c r="K31" s="26">
        <f t="shared" si="11"/>
        <v>44</v>
      </c>
      <c r="L31" s="19" t="str">
        <f t="shared" si="1"/>
        <v>homme3-cadre</v>
      </c>
      <c r="M31" s="19" t="str">
        <f t="shared" si="2"/>
        <v>homme3-cadreParis</v>
      </c>
      <c r="N31" s="24" t="str">
        <f t="shared" si="3"/>
        <v>-</v>
      </c>
      <c r="O31" s="17">
        <f t="shared" si="4"/>
        <v>0</v>
      </c>
      <c r="P31" s="17">
        <f t="shared" si="5"/>
        <v>0</v>
      </c>
      <c r="Q31" s="17">
        <f t="shared" si="6"/>
        <v>52078.080000000002</v>
      </c>
      <c r="R31" s="19" t="str">
        <f t="shared" si="7"/>
        <v>hommeParis</v>
      </c>
      <c r="S31" s="17">
        <f t="shared" si="8"/>
        <v>1</v>
      </c>
    </row>
    <row r="32" spans="1:19" s="17" customFormat="1" x14ac:dyDescent="0.2">
      <c r="A32" s="26" t="str">
        <f t="shared" si="11"/>
        <v>MROB4443</v>
      </c>
      <c r="B32" s="26" t="str">
        <f t="shared" si="11"/>
        <v>BIDAULT</v>
      </c>
      <c r="C32" s="26" t="str">
        <f t="shared" si="11"/>
        <v>Marie-Reine</v>
      </c>
      <c r="D32" s="26" t="str">
        <f t="shared" si="11"/>
        <v>2-maitrise</v>
      </c>
      <c r="E32" s="26" t="str">
        <f t="shared" si="11"/>
        <v>Nice</v>
      </c>
      <c r="F32" s="26" t="str">
        <f t="shared" si="11"/>
        <v>pièce 245</v>
      </c>
      <c r="G32" s="26">
        <f t="shared" si="11"/>
        <v>3733</v>
      </c>
      <c r="H32" s="26">
        <f t="shared" si="11"/>
        <v>31492.83</v>
      </c>
      <c r="I32" s="26" t="str">
        <f t="shared" si="11"/>
        <v>femme</v>
      </c>
      <c r="J32" s="26">
        <f t="shared" si="11"/>
        <v>18439</v>
      </c>
      <c r="K32" s="26">
        <f t="shared" si="11"/>
        <v>61</v>
      </c>
      <c r="L32" s="19" t="str">
        <f t="shared" si="1"/>
        <v>femme2-maitrise</v>
      </c>
      <c r="M32" s="19" t="str">
        <f t="shared" si="2"/>
        <v>femme2-maitriseNice</v>
      </c>
      <c r="N32" s="24" t="str">
        <f t="shared" si="3"/>
        <v>-</v>
      </c>
      <c r="O32" s="17">
        <f t="shared" si="4"/>
        <v>0</v>
      </c>
      <c r="P32" s="17">
        <f t="shared" si="5"/>
        <v>0</v>
      </c>
      <c r="Q32" s="17">
        <f t="shared" si="6"/>
        <v>31492.83</v>
      </c>
      <c r="R32" s="19" t="str">
        <f t="shared" si="7"/>
        <v>femmeNice</v>
      </c>
      <c r="S32" s="17">
        <f t="shared" si="8"/>
        <v>1</v>
      </c>
    </row>
    <row r="33" spans="1:19" s="17" customFormat="1" x14ac:dyDescent="0.2">
      <c r="A33" s="26" t="str">
        <f t="shared" si="11"/>
        <v>EUUB6671</v>
      </c>
      <c r="B33" s="26" t="str">
        <f t="shared" si="11"/>
        <v>BINET</v>
      </c>
      <c r="C33" s="26" t="str">
        <f t="shared" si="11"/>
        <v>Emmanuel</v>
      </c>
      <c r="D33" s="26" t="str">
        <f t="shared" si="11"/>
        <v>2-maitrise</v>
      </c>
      <c r="E33" s="26" t="str">
        <f t="shared" si="11"/>
        <v>Nice</v>
      </c>
      <c r="F33" s="26" t="str">
        <f t="shared" si="11"/>
        <v>pièce 55</v>
      </c>
      <c r="G33" s="26">
        <f t="shared" si="11"/>
        <v>3799</v>
      </c>
      <c r="H33" s="26">
        <f t="shared" si="11"/>
        <v>39985.46</v>
      </c>
      <c r="I33" s="26" t="str">
        <f t="shared" si="11"/>
        <v>homme</v>
      </c>
      <c r="J33" s="26">
        <f t="shared" si="11"/>
        <v>23611</v>
      </c>
      <c r="K33" s="26">
        <f t="shared" si="11"/>
        <v>47</v>
      </c>
      <c r="L33" s="19" t="str">
        <f t="shared" si="1"/>
        <v>homme2-maitrise</v>
      </c>
      <c r="M33" s="19" t="str">
        <f t="shared" si="2"/>
        <v>homme2-maitriseNice</v>
      </c>
      <c r="N33" s="24" t="str">
        <f t="shared" si="3"/>
        <v>-</v>
      </c>
      <c r="O33" s="17">
        <f t="shared" si="4"/>
        <v>0</v>
      </c>
      <c r="P33" s="17">
        <f t="shared" si="5"/>
        <v>0</v>
      </c>
      <c r="Q33" s="17">
        <f t="shared" si="6"/>
        <v>39985.46</v>
      </c>
      <c r="R33" s="19" t="str">
        <f t="shared" si="7"/>
        <v>hommeNice</v>
      </c>
      <c r="S33" s="17">
        <f t="shared" si="8"/>
        <v>1</v>
      </c>
    </row>
    <row r="34" spans="1:19" s="17" customFormat="1" x14ac:dyDescent="0.2">
      <c r="A34" s="26" t="str">
        <f t="shared" si="11"/>
        <v>OTHB8402</v>
      </c>
      <c r="B34" s="26" t="str">
        <f t="shared" si="11"/>
        <v>BINET</v>
      </c>
      <c r="C34" s="26" t="str">
        <f t="shared" si="11"/>
        <v>Olivier</v>
      </c>
      <c r="D34" s="26" t="str">
        <f t="shared" si="11"/>
        <v>1-agent</v>
      </c>
      <c r="E34" s="26" t="str">
        <f t="shared" si="11"/>
        <v>Nice</v>
      </c>
      <c r="F34" s="26" t="str">
        <f t="shared" si="11"/>
        <v>pièce 64</v>
      </c>
      <c r="G34" s="26">
        <f t="shared" si="11"/>
        <v>3023</v>
      </c>
      <c r="H34" s="26">
        <f t="shared" si="11"/>
        <v>27854.880000000001</v>
      </c>
      <c r="I34" s="26" t="str">
        <f t="shared" si="11"/>
        <v>homme</v>
      </c>
      <c r="J34" s="26">
        <f t="shared" si="11"/>
        <v>32710</v>
      </c>
      <c r="K34" s="26">
        <f t="shared" si="11"/>
        <v>22</v>
      </c>
      <c r="L34" s="19" t="str">
        <f t="shared" si="1"/>
        <v>homme1-agent</v>
      </c>
      <c r="M34" s="19" t="str">
        <f t="shared" si="2"/>
        <v>homme1-agentNice</v>
      </c>
      <c r="N34" s="24" t="str">
        <f t="shared" si="3"/>
        <v>-</v>
      </c>
      <c r="O34" s="17">
        <f t="shared" si="4"/>
        <v>0</v>
      </c>
      <c r="P34" s="17">
        <f t="shared" si="5"/>
        <v>0</v>
      </c>
      <c r="Q34" s="17" t="str">
        <f t="shared" si="6"/>
        <v>-</v>
      </c>
      <c r="R34" s="19" t="str">
        <f t="shared" si="7"/>
        <v>hommeNice</v>
      </c>
      <c r="S34" s="17">
        <f t="shared" si="8"/>
        <v>1</v>
      </c>
    </row>
    <row r="35" spans="1:19" s="17" customFormat="1" x14ac:dyDescent="0.2">
      <c r="A35" s="26" t="str">
        <f t="shared" si="11"/>
        <v>GSCB5064</v>
      </c>
      <c r="B35" s="26" t="str">
        <f t="shared" si="11"/>
        <v>BLANC</v>
      </c>
      <c r="C35" s="26" t="str">
        <f t="shared" si="11"/>
        <v>Giséle</v>
      </c>
      <c r="D35" s="26" t="str">
        <f t="shared" si="11"/>
        <v>4-cadre supérieur</v>
      </c>
      <c r="E35" s="26" t="str">
        <f t="shared" si="11"/>
        <v>Nice</v>
      </c>
      <c r="F35" s="26" t="str">
        <f t="shared" si="11"/>
        <v>pièce 90</v>
      </c>
      <c r="G35" s="26">
        <f t="shared" si="11"/>
        <v>3650</v>
      </c>
      <c r="H35" s="26">
        <f t="shared" si="11"/>
        <v>75406.59</v>
      </c>
      <c r="I35" s="26" t="str">
        <f t="shared" si="11"/>
        <v>femme</v>
      </c>
      <c r="J35" s="26">
        <f t="shared" si="11"/>
        <v>21962</v>
      </c>
      <c r="K35" s="26">
        <f t="shared" si="11"/>
        <v>51</v>
      </c>
      <c r="L35" s="19" t="str">
        <f t="shared" si="1"/>
        <v>femme4-cadre supérieur</v>
      </c>
      <c r="M35" s="19" t="str">
        <f t="shared" si="2"/>
        <v>femme4-cadre supérieurNice</v>
      </c>
      <c r="N35" s="24">
        <f t="shared" si="3"/>
        <v>21962</v>
      </c>
      <c r="O35" s="17">
        <f t="shared" si="4"/>
        <v>1</v>
      </c>
      <c r="P35" s="17">
        <f t="shared" si="5"/>
        <v>0</v>
      </c>
      <c r="Q35" s="17">
        <f t="shared" si="6"/>
        <v>75406.59</v>
      </c>
      <c r="R35" s="19" t="str">
        <f t="shared" si="7"/>
        <v>femmeNice</v>
      </c>
      <c r="S35" s="17">
        <f t="shared" si="8"/>
        <v>1</v>
      </c>
    </row>
    <row r="36" spans="1:19" s="17" customFormat="1" x14ac:dyDescent="0.2">
      <c r="A36" s="26" t="str">
        <f t="shared" si="11"/>
        <v>GYPB5625</v>
      </c>
      <c r="B36" s="26" t="str">
        <f t="shared" si="11"/>
        <v>BLANCHOT</v>
      </c>
      <c r="C36" s="26" t="str">
        <f t="shared" si="11"/>
        <v>Guy</v>
      </c>
      <c r="D36" s="26" t="str">
        <f t="shared" si="11"/>
        <v>3-cadre</v>
      </c>
      <c r="E36" s="26" t="str">
        <f t="shared" si="11"/>
        <v>Nice</v>
      </c>
      <c r="F36" s="26" t="str">
        <f t="shared" si="11"/>
        <v>pièce 78</v>
      </c>
      <c r="G36" s="26">
        <f t="shared" si="11"/>
        <v>3089</v>
      </c>
      <c r="H36" s="26">
        <f t="shared" si="11"/>
        <v>43911.15</v>
      </c>
      <c r="I36" s="26" t="str">
        <f t="shared" si="11"/>
        <v>homme</v>
      </c>
      <c r="J36" s="26">
        <f t="shared" si="11"/>
        <v>22797</v>
      </c>
      <c r="K36" s="26">
        <f t="shared" si="11"/>
        <v>49</v>
      </c>
      <c r="L36" s="19" t="str">
        <f t="shared" si="1"/>
        <v>homme3-cadre</v>
      </c>
      <c r="M36" s="19" t="str">
        <f t="shared" si="2"/>
        <v>homme3-cadreNice</v>
      </c>
      <c r="N36" s="24" t="str">
        <f t="shared" si="3"/>
        <v>-</v>
      </c>
      <c r="O36" s="17">
        <f t="shared" si="4"/>
        <v>0</v>
      </c>
      <c r="P36" s="17">
        <f t="shared" si="5"/>
        <v>0</v>
      </c>
      <c r="Q36" s="17">
        <f t="shared" si="6"/>
        <v>43911.15</v>
      </c>
      <c r="R36" s="19" t="str">
        <f t="shared" si="7"/>
        <v>hommeNice</v>
      </c>
      <c r="S36" s="17">
        <f t="shared" si="8"/>
        <v>1</v>
      </c>
    </row>
    <row r="37" spans="1:19" s="17" customFormat="1" x14ac:dyDescent="0.2">
      <c r="A37" s="26" t="str">
        <f t="shared" si="11"/>
        <v>RXXB7135</v>
      </c>
      <c r="B37" s="26" t="str">
        <f t="shared" si="11"/>
        <v>BOLLO</v>
      </c>
      <c r="C37" s="26" t="str">
        <f t="shared" si="11"/>
        <v>René</v>
      </c>
      <c r="D37" s="26" t="str">
        <f t="shared" si="11"/>
        <v>1-agent</v>
      </c>
      <c r="E37" s="26" t="str">
        <f t="shared" si="11"/>
        <v>Nice</v>
      </c>
      <c r="F37" s="26" t="str">
        <f t="shared" si="11"/>
        <v>pièce 107</v>
      </c>
      <c r="G37" s="26">
        <f t="shared" si="11"/>
        <v>3568</v>
      </c>
      <c r="H37" s="26">
        <f t="shared" si="11"/>
        <v>27357.32</v>
      </c>
      <c r="I37" s="26" t="str">
        <f t="shared" si="11"/>
        <v>homme</v>
      </c>
      <c r="J37" s="26">
        <f t="shared" si="11"/>
        <v>29869</v>
      </c>
      <c r="K37" s="26">
        <f t="shared" si="11"/>
        <v>30</v>
      </c>
      <c r="L37" s="19" t="str">
        <f t="shared" si="1"/>
        <v>homme1-agent</v>
      </c>
      <c r="M37" s="19" t="str">
        <f t="shared" si="2"/>
        <v>homme1-agentNice</v>
      </c>
      <c r="N37" s="24" t="str">
        <f t="shared" si="3"/>
        <v>-</v>
      </c>
      <c r="O37" s="17">
        <f t="shared" si="4"/>
        <v>0</v>
      </c>
      <c r="P37" s="17">
        <f t="shared" si="5"/>
        <v>0</v>
      </c>
      <c r="Q37" s="17" t="str">
        <f t="shared" si="6"/>
        <v>-</v>
      </c>
      <c r="R37" s="19" t="str">
        <f t="shared" si="7"/>
        <v>hommeNice</v>
      </c>
      <c r="S37" s="17">
        <f t="shared" si="8"/>
        <v>0</v>
      </c>
    </row>
    <row r="38" spans="1:19" s="17" customFormat="1" x14ac:dyDescent="0.2">
      <c r="A38" s="26" t="str">
        <f t="shared" si="11"/>
        <v>CKCB8576</v>
      </c>
      <c r="B38" s="26" t="str">
        <f t="shared" si="11"/>
        <v>BONNAY</v>
      </c>
      <c r="C38" s="26" t="str">
        <f t="shared" si="11"/>
        <v>Céline</v>
      </c>
      <c r="D38" s="26" t="str">
        <f t="shared" si="11"/>
        <v>1-agent</v>
      </c>
      <c r="E38" s="26" t="str">
        <f t="shared" si="11"/>
        <v>Paris</v>
      </c>
      <c r="F38" s="26" t="str">
        <f t="shared" si="11"/>
        <v>pièce 35</v>
      </c>
      <c r="G38" s="26">
        <f t="shared" si="11"/>
        <v>3214</v>
      </c>
      <c r="H38" s="26">
        <f t="shared" si="11"/>
        <v>24914.69</v>
      </c>
      <c r="I38" s="26" t="str">
        <f t="shared" si="11"/>
        <v>femme</v>
      </c>
      <c r="J38" s="26">
        <f t="shared" si="11"/>
        <v>30220</v>
      </c>
      <c r="K38" s="26">
        <f t="shared" si="11"/>
        <v>29</v>
      </c>
      <c r="L38" s="19" t="str">
        <f t="shared" si="1"/>
        <v>femme1-agent</v>
      </c>
      <c r="M38" s="19" t="str">
        <f t="shared" si="2"/>
        <v>femme1-agentParis</v>
      </c>
      <c r="N38" s="24" t="str">
        <f t="shared" si="3"/>
        <v>-</v>
      </c>
      <c r="O38" s="17">
        <f t="shared" si="4"/>
        <v>0</v>
      </c>
      <c r="P38" s="17">
        <f t="shared" si="5"/>
        <v>1</v>
      </c>
      <c r="Q38" s="17" t="str">
        <f t="shared" si="6"/>
        <v>-</v>
      </c>
      <c r="R38" s="19" t="str">
        <f t="shared" si="7"/>
        <v>femmeParis</v>
      </c>
      <c r="S38" s="17">
        <f t="shared" si="8"/>
        <v>1</v>
      </c>
    </row>
    <row r="39" spans="1:19" s="17" customFormat="1" x14ac:dyDescent="0.2">
      <c r="A39" s="26" t="str">
        <f t="shared" si="11"/>
        <v>AJDB8746</v>
      </c>
      <c r="B39" s="26" t="str">
        <f t="shared" si="11"/>
        <v>BOUCHET</v>
      </c>
      <c r="C39" s="26" t="str">
        <f t="shared" si="11"/>
        <v>Audrey</v>
      </c>
      <c r="D39" s="26" t="str">
        <f t="shared" si="11"/>
        <v>1-agent</v>
      </c>
      <c r="E39" s="26" t="str">
        <f t="shared" si="11"/>
        <v>Paris</v>
      </c>
      <c r="F39" s="26" t="str">
        <f t="shared" si="11"/>
        <v>pièce 73</v>
      </c>
      <c r="G39" s="26">
        <f t="shared" si="11"/>
        <v>3059</v>
      </c>
      <c r="H39" s="26">
        <f t="shared" si="11"/>
        <v>23583.89</v>
      </c>
      <c r="I39" s="26" t="str">
        <f t="shared" si="11"/>
        <v>femme</v>
      </c>
      <c r="J39" s="26">
        <f t="shared" si="11"/>
        <v>33378</v>
      </c>
      <c r="K39" s="26">
        <f t="shared" si="11"/>
        <v>20</v>
      </c>
      <c r="L39" s="19" t="str">
        <f t="shared" si="1"/>
        <v>femme1-agent</v>
      </c>
      <c r="M39" s="19" t="str">
        <f t="shared" si="2"/>
        <v>femme1-agentParis</v>
      </c>
      <c r="N39" s="24" t="str">
        <f t="shared" si="3"/>
        <v>-</v>
      </c>
      <c r="O39" s="17">
        <f t="shared" si="4"/>
        <v>0</v>
      </c>
      <c r="P39" s="17">
        <f t="shared" si="5"/>
        <v>1</v>
      </c>
      <c r="Q39" s="17" t="str">
        <f t="shared" si="6"/>
        <v>-</v>
      </c>
      <c r="R39" s="19" t="str">
        <f t="shared" si="7"/>
        <v>femmeParis</v>
      </c>
      <c r="S39" s="17">
        <f t="shared" si="8"/>
        <v>1</v>
      </c>
    </row>
    <row r="40" spans="1:19" s="17" customFormat="1" x14ac:dyDescent="0.2">
      <c r="A40" s="26" t="str">
        <f t="shared" si="11"/>
        <v>MISB6160</v>
      </c>
      <c r="B40" s="26" t="str">
        <f t="shared" si="11"/>
        <v>BOUCHET</v>
      </c>
      <c r="C40" s="26" t="str">
        <f t="shared" si="11"/>
        <v>Micheline</v>
      </c>
      <c r="D40" s="26" t="str">
        <f t="shared" si="11"/>
        <v>2-maitrise</v>
      </c>
      <c r="E40" s="26" t="str">
        <f t="shared" si="11"/>
        <v>Paris</v>
      </c>
      <c r="F40" s="26" t="str">
        <f t="shared" si="11"/>
        <v>pièce 64</v>
      </c>
      <c r="G40" s="26">
        <f t="shared" si="11"/>
        <v>3170</v>
      </c>
      <c r="H40" s="26">
        <f t="shared" si="11"/>
        <v>30439.98</v>
      </c>
      <c r="I40" s="26" t="str">
        <f t="shared" si="11"/>
        <v>femme</v>
      </c>
      <c r="J40" s="26">
        <f t="shared" si="11"/>
        <v>24825</v>
      </c>
      <c r="K40" s="26">
        <f t="shared" si="11"/>
        <v>44</v>
      </c>
      <c r="L40" s="19" t="str">
        <f t="shared" si="1"/>
        <v>femme2-maitrise</v>
      </c>
      <c r="M40" s="19" t="str">
        <f t="shared" si="2"/>
        <v>femme2-maitriseParis</v>
      </c>
      <c r="N40" s="24" t="str">
        <f t="shared" si="3"/>
        <v>-</v>
      </c>
      <c r="O40" s="17">
        <f t="shared" si="4"/>
        <v>0</v>
      </c>
      <c r="P40" s="17">
        <f t="shared" si="5"/>
        <v>0</v>
      </c>
      <c r="Q40" s="17">
        <f t="shared" si="6"/>
        <v>30439.98</v>
      </c>
      <c r="R40" s="19" t="str">
        <f t="shared" si="7"/>
        <v>femmeParis</v>
      </c>
      <c r="S40" s="17">
        <f t="shared" si="8"/>
        <v>1</v>
      </c>
    </row>
    <row r="41" spans="1:19" s="17" customFormat="1" x14ac:dyDescent="0.2">
      <c r="A41" s="26" t="str">
        <f t="shared" ref="A41:K50" si="12">INDEX(Feuille_base_de_données,ROW(),COLUMN())</f>
        <v>OKVB8647</v>
      </c>
      <c r="B41" s="26" t="str">
        <f t="shared" si="12"/>
        <v>BOUDART</v>
      </c>
      <c r="C41" s="26" t="str">
        <f t="shared" si="12"/>
        <v>Orianne</v>
      </c>
      <c r="D41" s="26" t="str">
        <f t="shared" si="12"/>
        <v>3-cadre</v>
      </c>
      <c r="E41" s="26" t="str">
        <f t="shared" si="12"/>
        <v>Paris</v>
      </c>
      <c r="F41" s="26" t="str">
        <f t="shared" si="12"/>
        <v>pièce SEC</v>
      </c>
      <c r="G41" s="26">
        <f t="shared" si="12"/>
        <v>3586</v>
      </c>
      <c r="H41" s="26">
        <f t="shared" si="12"/>
        <v>36774.800000000003</v>
      </c>
      <c r="I41" s="26" t="str">
        <f t="shared" si="12"/>
        <v>femme</v>
      </c>
      <c r="J41" s="26">
        <f t="shared" si="12"/>
        <v>31559</v>
      </c>
      <c r="K41" s="26">
        <f t="shared" si="12"/>
        <v>25</v>
      </c>
      <c r="L41" s="19" t="str">
        <f t="shared" si="1"/>
        <v>femme3-cadre</v>
      </c>
      <c r="M41" s="19" t="str">
        <f t="shared" si="2"/>
        <v>femme3-cadreParis</v>
      </c>
      <c r="N41" s="24" t="str">
        <f t="shared" si="3"/>
        <v>-</v>
      </c>
      <c r="O41" s="17">
        <f t="shared" si="4"/>
        <v>1</v>
      </c>
      <c r="P41" s="17">
        <f t="shared" si="5"/>
        <v>0</v>
      </c>
      <c r="Q41" s="17">
        <f t="shared" si="6"/>
        <v>36774.800000000003</v>
      </c>
      <c r="R41" s="19" t="str">
        <f t="shared" si="7"/>
        <v>femmeParis</v>
      </c>
      <c r="S41" s="17">
        <f t="shared" si="8"/>
        <v>1</v>
      </c>
    </row>
    <row r="42" spans="1:19" s="17" customFormat="1" x14ac:dyDescent="0.2">
      <c r="A42" s="26" t="str">
        <f t="shared" si="12"/>
        <v>PMFB7433</v>
      </c>
      <c r="B42" s="26" t="str">
        <f t="shared" si="12"/>
        <v>BOULLICAUD</v>
      </c>
      <c r="C42" s="26" t="str">
        <f t="shared" si="12"/>
        <v>Paul</v>
      </c>
      <c r="D42" s="26" t="str">
        <f t="shared" si="12"/>
        <v>3-cadre</v>
      </c>
      <c r="E42" s="26" t="str">
        <f t="shared" si="12"/>
        <v>Nice</v>
      </c>
      <c r="F42" s="26" t="str">
        <f t="shared" si="12"/>
        <v>pièce 73</v>
      </c>
      <c r="G42" s="26">
        <f t="shared" si="12"/>
        <v>3095</v>
      </c>
      <c r="H42" s="26">
        <f t="shared" si="12"/>
        <v>49118.3</v>
      </c>
      <c r="I42" s="26" t="str">
        <f t="shared" si="12"/>
        <v>homme</v>
      </c>
      <c r="J42" s="26">
        <f t="shared" si="12"/>
        <v>30617</v>
      </c>
      <c r="K42" s="26">
        <f t="shared" si="12"/>
        <v>28</v>
      </c>
      <c r="L42" s="19" t="str">
        <f t="shared" si="1"/>
        <v>homme3-cadre</v>
      </c>
      <c r="M42" s="19" t="str">
        <f t="shared" si="2"/>
        <v>homme3-cadreNice</v>
      </c>
      <c r="N42" s="24" t="str">
        <f t="shared" si="3"/>
        <v>-</v>
      </c>
      <c r="O42" s="17">
        <f t="shared" si="4"/>
        <v>0</v>
      </c>
      <c r="P42" s="17">
        <f t="shared" si="5"/>
        <v>0</v>
      </c>
      <c r="Q42" s="17">
        <f t="shared" si="6"/>
        <v>49118.3</v>
      </c>
      <c r="R42" s="19" t="str">
        <f t="shared" si="7"/>
        <v>hommeNice</v>
      </c>
      <c r="S42" s="17">
        <f t="shared" si="8"/>
        <v>1</v>
      </c>
    </row>
    <row r="43" spans="1:19" s="17" customFormat="1" x14ac:dyDescent="0.2">
      <c r="A43" s="26" t="str">
        <f t="shared" si="12"/>
        <v>JANB6264</v>
      </c>
      <c r="B43" s="26" t="str">
        <f t="shared" si="12"/>
        <v>BOUN</v>
      </c>
      <c r="C43" s="26" t="str">
        <f t="shared" si="12"/>
        <v>Jeanine</v>
      </c>
      <c r="D43" s="26" t="str">
        <f t="shared" si="12"/>
        <v>1-agent</v>
      </c>
      <c r="E43" s="26" t="str">
        <f t="shared" si="12"/>
        <v>Nice</v>
      </c>
      <c r="F43" s="26" t="str">
        <f t="shared" si="12"/>
        <v>pièce 64</v>
      </c>
      <c r="G43" s="26">
        <f t="shared" si="12"/>
        <v>3080</v>
      </c>
      <c r="H43" s="26">
        <f t="shared" si="12"/>
        <v>22626.29</v>
      </c>
      <c r="I43" s="26" t="str">
        <f t="shared" si="12"/>
        <v>femme</v>
      </c>
      <c r="J43" s="26">
        <f t="shared" si="12"/>
        <v>26666</v>
      </c>
      <c r="K43" s="26">
        <f t="shared" si="12"/>
        <v>38</v>
      </c>
      <c r="L43" s="19" t="str">
        <f t="shared" si="1"/>
        <v>femme1-agent</v>
      </c>
      <c r="M43" s="19" t="str">
        <f t="shared" si="2"/>
        <v>femme1-agentNice</v>
      </c>
      <c r="N43" s="24" t="str">
        <f t="shared" si="3"/>
        <v>-</v>
      </c>
      <c r="O43" s="17">
        <f t="shared" si="4"/>
        <v>0</v>
      </c>
      <c r="P43" s="17">
        <f t="shared" si="5"/>
        <v>1</v>
      </c>
      <c r="Q43" s="17" t="str">
        <f t="shared" si="6"/>
        <v>-</v>
      </c>
      <c r="R43" s="19" t="str">
        <f t="shared" si="7"/>
        <v>femmeNice</v>
      </c>
      <c r="S43" s="17">
        <f t="shared" si="8"/>
        <v>0</v>
      </c>
    </row>
    <row r="44" spans="1:19" s="17" customFormat="1" x14ac:dyDescent="0.2">
      <c r="A44" s="26" t="str">
        <f t="shared" si="12"/>
        <v>FJOB6070</v>
      </c>
      <c r="B44" s="26" t="str">
        <f t="shared" si="12"/>
        <v>BOUSLAH</v>
      </c>
      <c r="C44" s="26" t="str">
        <f t="shared" si="12"/>
        <v>Fabien</v>
      </c>
      <c r="D44" s="26" t="str">
        <f t="shared" si="12"/>
        <v>2-maitrise</v>
      </c>
      <c r="E44" s="26" t="str">
        <f t="shared" si="12"/>
        <v>Nice</v>
      </c>
      <c r="F44" s="26" t="str">
        <f t="shared" si="12"/>
        <v>pièce 216</v>
      </c>
      <c r="G44" s="26">
        <f t="shared" si="12"/>
        <v>3111</v>
      </c>
      <c r="H44" s="26">
        <f t="shared" si="12"/>
        <v>37725.519999999997</v>
      </c>
      <c r="I44" s="26" t="str">
        <f t="shared" si="12"/>
        <v>homme</v>
      </c>
      <c r="J44" s="26">
        <f t="shared" si="12"/>
        <v>24240</v>
      </c>
      <c r="K44" s="26">
        <f t="shared" si="12"/>
        <v>45</v>
      </c>
      <c r="L44" s="19" t="str">
        <f t="shared" si="1"/>
        <v>homme2-maitrise</v>
      </c>
      <c r="M44" s="19" t="str">
        <f t="shared" si="2"/>
        <v>homme2-maitriseNice</v>
      </c>
      <c r="N44" s="24" t="str">
        <f t="shared" si="3"/>
        <v>-</v>
      </c>
      <c r="O44" s="17">
        <f t="shared" si="4"/>
        <v>0</v>
      </c>
      <c r="P44" s="17">
        <f t="shared" si="5"/>
        <v>0</v>
      </c>
      <c r="Q44" s="17">
        <f t="shared" si="6"/>
        <v>37725.519999999997</v>
      </c>
      <c r="R44" s="19" t="str">
        <f t="shared" si="7"/>
        <v>hommeNice</v>
      </c>
      <c r="S44" s="17">
        <f t="shared" si="8"/>
        <v>1</v>
      </c>
    </row>
    <row r="45" spans="1:19" s="17" customFormat="1" x14ac:dyDescent="0.2">
      <c r="A45" s="26" t="str">
        <f t="shared" si="12"/>
        <v>GDMB5034</v>
      </c>
      <c r="B45" s="26" t="str">
        <f t="shared" si="12"/>
        <v>BOUZCKAR</v>
      </c>
      <c r="C45" s="26" t="str">
        <f t="shared" si="12"/>
        <v>Ghislaine</v>
      </c>
      <c r="D45" s="26" t="str">
        <f t="shared" si="12"/>
        <v>4-cadre supérieur</v>
      </c>
      <c r="E45" s="26" t="str">
        <f t="shared" si="12"/>
        <v>Nice</v>
      </c>
      <c r="F45" s="26" t="str">
        <f t="shared" si="12"/>
        <v>pièce 35</v>
      </c>
      <c r="G45" s="26">
        <f t="shared" si="12"/>
        <v>3801</v>
      </c>
      <c r="H45" s="26">
        <f t="shared" si="12"/>
        <v>95523.81</v>
      </c>
      <c r="I45" s="26" t="str">
        <f t="shared" si="12"/>
        <v>femme</v>
      </c>
      <c r="J45" s="26">
        <f t="shared" si="12"/>
        <v>20662</v>
      </c>
      <c r="K45" s="26">
        <f t="shared" si="12"/>
        <v>55</v>
      </c>
      <c r="L45" s="19" t="str">
        <f t="shared" si="1"/>
        <v>femme4-cadre supérieur</v>
      </c>
      <c r="M45" s="19" t="str">
        <f t="shared" si="2"/>
        <v>femme4-cadre supérieurNice</v>
      </c>
      <c r="N45" s="24">
        <f t="shared" si="3"/>
        <v>20662</v>
      </c>
      <c r="O45" s="17">
        <f t="shared" si="4"/>
        <v>1</v>
      </c>
      <c r="P45" s="17">
        <f t="shared" si="5"/>
        <v>0</v>
      </c>
      <c r="Q45" s="17">
        <f t="shared" si="6"/>
        <v>95523.81</v>
      </c>
      <c r="R45" s="19" t="str">
        <f t="shared" si="7"/>
        <v>femmeNice</v>
      </c>
      <c r="S45" s="17">
        <f t="shared" si="8"/>
        <v>1</v>
      </c>
    </row>
    <row r="46" spans="1:19" s="17" customFormat="1" x14ac:dyDescent="0.2">
      <c r="A46" s="26" t="str">
        <f t="shared" si="12"/>
        <v>GTAB6410</v>
      </c>
      <c r="B46" s="26" t="str">
        <f t="shared" si="12"/>
        <v>BOVERO</v>
      </c>
      <c r="C46" s="26" t="str">
        <f t="shared" si="12"/>
        <v>Gilbert</v>
      </c>
      <c r="D46" s="26" t="str">
        <f t="shared" si="12"/>
        <v>2-maitrise</v>
      </c>
      <c r="E46" s="26" t="str">
        <f t="shared" si="12"/>
        <v>Nice</v>
      </c>
      <c r="F46" s="26" t="str">
        <f t="shared" si="12"/>
        <v>pièce 80</v>
      </c>
      <c r="G46" s="26">
        <f t="shared" si="12"/>
        <v>3456</v>
      </c>
      <c r="H46" s="26">
        <f t="shared" si="12"/>
        <v>35972.26</v>
      </c>
      <c r="I46" s="26" t="str">
        <f t="shared" si="12"/>
        <v>homme</v>
      </c>
      <c r="J46" s="26">
        <f t="shared" si="12"/>
        <v>24801</v>
      </c>
      <c r="K46" s="26">
        <f t="shared" si="12"/>
        <v>44</v>
      </c>
      <c r="L46" s="19" t="str">
        <f t="shared" si="1"/>
        <v>homme2-maitrise</v>
      </c>
      <c r="M46" s="19" t="str">
        <f t="shared" si="2"/>
        <v>homme2-maitriseNice</v>
      </c>
      <c r="N46" s="24" t="str">
        <f t="shared" si="3"/>
        <v>-</v>
      </c>
      <c r="O46" s="17">
        <f t="shared" si="4"/>
        <v>0</v>
      </c>
      <c r="P46" s="17">
        <f t="shared" si="5"/>
        <v>0</v>
      </c>
      <c r="Q46" s="17">
        <f t="shared" si="6"/>
        <v>35972.26</v>
      </c>
      <c r="R46" s="19" t="str">
        <f t="shared" si="7"/>
        <v>hommeNice</v>
      </c>
      <c r="S46" s="17">
        <f t="shared" si="8"/>
        <v>1</v>
      </c>
    </row>
    <row r="47" spans="1:19" s="17" customFormat="1" x14ac:dyDescent="0.2">
      <c r="A47" s="26" t="str">
        <f t="shared" si="12"/>
        <v>CGIB8632</v>
      </c>
      <c r="B47" s="26" t="str">
        <f t="shared" si="12"/>
        <v>BRELEUR</v>
      </c>
      <c r="C47" s="26" t="str">
        <f t="shared" si="12"/>
        <v>Christophe</v>
      </c>
      <c r="D47" s="26" t="str">
        <f t="shared" si="12"/>
        <v>3-cadre</v>
      </c>
      <c r="E47" s="26" t="str">
        <f t="shared" si="12"/>
        <v>Nice</v>
      </c>
      <c r="F47" s="26" t="str">
        <f t="shared" si="12"/>
        <v>pièce 80</v>
      </c>
      <c r="G47" s="26">
        <f t="shared" si="12"/>
        <v>3002</v>
      </c>
      <c r="H47" s="26">
        <f t="shared" si="12"/>
        <v>62430.96</v>
      </c>
      <c r="I47" s="26" t="str">
        <f t="shared" si="12"/>
        <v>homme</v>
      </c>
      <c r="J47" s="26">
        <f t="shared" si="12"/>
        <v>31405</v>
      </c>
      <c r="K47" s="26">
        <f t="shared" si="12"/>
        <v>26</v>
      </c>
      <c r="L47" s="19" t="str">
        <f t="shared" si="1"/>
        <v>homme3-cadre</v>
      </c>
      <c r="M47" s="19" t="str">
        <f t="shared" si="2"/>
        <v>homme3-cadreNice</v>
      </c>
      <c r="N47" s="24" t="str">
        <f t="shared" si="3"/>
        <v>-</v>
      </c>
      <c r="O47" s="17">
        <f t="shared" si="4"/>
        <v>0</v>
      </c>
      <c r="P47" s="17">
        <f t="shared" si="5"/>
        <v>0</v>
      </c>
      <c r="Q47" s="17">
        <f t="shared" si="6"/>
        <v>62430.96</v>
      </c>
      <c r="R47" s="19" t="str">
        <f t="shared" si="7"/>
        <v>hommeNice</v>
      </c>
      <c r="S47" s="17">
        <f t="shared" si="8"/>
        <v>1</v>
      </c>
    </row>
    <row r="48" spans="1:19" s="17" customFormat="1" x14ac:dyDescent="0.2">
      <c r="A48" s="26" t="str">
        <f t="shared" si="12"/>
        <v>GBCB6754</v>
      </c>
      <c r="B48" s="26" t="str">
        <f t="shared" si="12"/>
        <v>BRON</v>
      </c>
      <c r="C48" s="26" t="str">
        <f t="shared" si="12"/>
        <v>Geneviève</v>
      </c>
      <c r="D48" s="26" t="str">
        <f t="shared" si="12"/>
        <v>1-agent</v>
      </c>
      <c r="E48" s="26" t="str">
        <f t="shared" si="12"/>
        <v>Nice</v>
      </c>
      <c r="F48" s="26" t="str">
        <f t="shared" si="12"/>
        <v>pièce 64</v>
      </c>
      <c r="G48" s="26">
        <f t="shared" si="12"/>
        <v>3009</v>
      </c>
      <c r="H48" s="26">
        <f t="shared" si="12"/>
        <v>22602.639999999999</v>
      </c>
      <c r="I48" s="26" t="str">
        <f t="shared" si="12"/>
        <v>femme</v>
      </c>
      <c r="J48" s="26">
        <f t="shared" si="12"/>
        <v>26366</v>
      </c>
      <c r="K48" s="26">
        <f t="shared" si="12"/>
        <v>39</v>
      </c>
      <c r="L48" s="19" t="str">
        <f t="shared" si="1"/>
        <v>femme1-agent</v>
      </c>
      <c r="M48" s="19" t="str">
        <f t="shared" si="2"/>
        <v>femme1-agentNice</v>
      </c>
      <c r="N48" s="24" t="str">
        <f t="shared" si="3"/>
        <v>-</v>
      </c>
      <c r="O48" s="17">
        <f t="shared" si="4"/>
        <v>0</v>
      </c>
      <c r="P48" s="17">
        <f t="shared" si="5"/>
        <v>1</v>
      </c>
      <c r="Q48" s="17" t="str">
        <f t="shared" si="6"/>
        <v>-</v>
      </c>
      <c r="R48" s="19" t="str">
        <f t="shared" si="7"/>
        <v>femmeNice</v>
      </c>
      <c r="S48" s="17">
        <f t="shared" si="8"/>
        <v>0</v>
      </c>
    </row>
    <row r="49" spans="1:19" s="17" customFormat="1" x14ac:dyDescent="0.2">
      <c r="A49" s="26" t="str">
        <f t="shared" si="12"/>
        <v>MPNB8133</v>
      </c>
      <c r="B49" s="26" t="str">
        <f t="shared" si="12"/>
        <v>BRUNET</v>
      </c>
      <c r="C49" s="26" t="str">
        <f t="shared" si="12"/>
        <v>Murielle</v>
      </c>
      <c r="D49" s="26" t="str">
        <f t="shared" si="12"/>
        <v>1-agent</v>
      </c>
      <c r="E49" s="26" t="str">
        <f t="shared" si="12"/>
        <v>Nice</v>
      </c>
      <c r="F49" s="26" t="str">
        <f t="shared" si="12"/>
        <v>pièce 131</v>
      </c>
      <c r="G49" s="26">
        <f t="shared" si="12"/>
        <v>3715</v>
      </c>
      <c r="H49" s="26">
        <f t="shared" si="12"/>
        <v>27134.080000000002</v>
      </c>
      <c r="I49" s="26" t="str">
        <f t="shared" si="12"/>
        <v>femme</v>
      </c>
      <c r="J49" s="26">
        <f t="shared" si="12"/>
        <v>33156</v>
      </c>
      <c r="K49" s="26">
        <f t="shared" si="12"/>
        <v>21</v>
      </c>
      <c r="L49" s="19" t="str">
        <f t="shared" si="1"/>
        <v>femme1-agent</v>
      </c>
      <c r="M49" s="19" t="str">
        <f t="shared" si="2"/>
        <v>femme1-agentNice</v>
      </c>
      <c r="N49" s="24" t="str">
        <f t="shared" si="3"/>
        <v>-</v>
      </c>
      <c r="O49" s="17">
        <f t="shared" si="4"/>
        <v>0</v>
      </c>
      <c r="P49" s="17">
        <f t="shared" si="5"/>
        <v>0</v>
      </c>
      <c r="Q49" s="17" t="str">
        <f t="shared" si="6"/>
        <v>-</v>
      </c>
      <c r="R49" s="19" t="str">
        <f t="shared" si="7"/>
        <v>femmeNice</v>
      </c>
      <c r="S49" s="17">
        <f t="shared" si="8"/>
        <v>1</v>
      </c>
    </row>
    <row r="50" spans="1:19" s="17" customFormat="1" x14ac:dyDescent="0.2">
      <c r="A50" s="26" t="str">
        <f t="shared" si="12"/>
        <v>MCAB7007</v>
      </c>
      <c r="B50" s="26" t="str">
        <f t="shared" si="12"/>
        <v>BSIRI</v>
      </c>
      <c r="C50" s="26" t="str">
        <f t="shared" si="12"/>
        <v>Marie-Rose</v>
      </c>
      <c r="D50" s="26" t="str">
        <f t="shared" si="12"/>
        <v>1-agent</v>
      </c>
      <c r="E50" s="26" t="str">
        <f t="shared" si="12"/>
        <v>Paris</v>
      </c>
      <c r="F50" s="26" t="str">
        <f t="shared" si="12"/>
        <v>pièce 67</v>
      </c>
      <c r="G50" s="26">
        <f t="shared" si="12"/>
        <v>3769</v>
      </c>
      <c r="H50" s="26">
        <f t="shared" si="12"/>
        <v>27338.66</v>
      </c>
      <c r="I50" s="26" t="str">
        <f t="shared" si="12"/>
        <v>femme</v>
      </c>
      <c r="J50" s="26">
        <f t="shared" si="12"/>
        <v>30194</v>
      </c>
      <c r="K50" s="26">
        <f t="shared" si="12"/>
        <v>29</v>
      </c>
      <c r="L50" s="19" t="str">
        <f t="shared" si="1"/>
        <v>femme1-agent</v>
      </c>
      <c r="M50" s="19" t="str">
        <f t="shared" si="2"/>
        <v>femme1-agentParis</v>
      </c>
      <c r="N50" s="24" t="str">
        <f t="shared" si="3"/>
        <v>-</v>
      </c>
      <c r="O50" s="17">
        <f t="shared" si="4"/>
        <v>0</v>
      </c>
      <c r="P50" s="17">
        <f t="shared" si="5"/>
        <v>0</v>
      </c>
      <c r="Q50" s="17" t="str">
        <f t="shared" si="6"/>
        <v>-</v>
      </c>
      <c r="R50" s="19" t="str">
        <f t="shared" si="7"/>
        <v>femmeParis</v>
      </c>
      <c r="S50" s="17">
        <f t="shared" si="8"/>
        <v>0</v>
      </c>
    </row>
    <row r="51" spans="1:19" s="17" customFormat="1" x14ac:dyDescent="0.2">
      <c r="A51" s="26" t="str">
        <f t="shared" ref="A51:K60" si="13">INDEX(Feuille_base_de_données,ROW(),COLUMN())</f>
        <v>MRVC6701</v>
      </c>
      <c r="B51" s="26" t="str">
        <f t="shared" si="13"/>
        <v>CAILLOT</v>
      </c>
      <c r="C51" s="26" t="str">
        <f t="shared" si="13"/>
        <v>Martine</v>
      </c>
      <c r="D51" s="26" t="str">
        <f t="shared" si="13"/>
        <v>1-agent</v>
      </c>
      <c r="E51" s="26" t="str">
        <f t="shared" si="13"/>
        <v>Nice</v>
      </c>
      <c r="F51" s="26" t="str">
        <f t="shared" si="13"/>
        <v>pièce 73</v>
      </c>
      <c r="G51" s="26">
        <f t="shared" si="13"/>
        <v>3021</v>
      </c>
      <c r="H51" s="26">
        <f t="shared" si="13"/>
        <v>20026.02</v>
      </c>
      <c r="I51" s="26" t="str">
        <f t="shared" si="13"/>
        <v>femme</v>
      </c>
      <c r="J51" s="26">
        <f t="shared" si="13"/>
        <v>23397</v>
      </c>
      <c r="K51" s="26">
        <f t="shared" si="13"/>
        <v>47</v>
      </c>
      <c r="L51" s="19" t="str">
        <f t="shared" si="1"/>
        <v>femme1-agent</v>
      </c>
      <c r="M51" s="19" t="str">
        <f t="shared" si="2"/>
        <v>femme1-agentNice</v>
      </c>
      <c r="N51" s="24" t="str">
        <f t="shared" si="3"/>
        <v>-</v>
      </c>
      <c r="O51" s="17">
        <f t="shared" si="4"/>
        <v>0</v>
      </c>
      <c r="P51" s="17">
        <f t="shared" si="5"/>
        <v>1</v>
      </c>
      <c r="Q51" s="17" t="str">
        <f t="shared" si="6"/>
        <v>-</v>
      </c>
      <c r="R51" s="19" t="str">
        <f t="shared" si="7"/>
        <v>femmeNice</v>
      </c>
      <c r="S51" s="17">
        <f t="shared" si="8"/>
        <v>1</v>
      </c>
    </row>
    <row r="52" spans="1:19" s="17" customFormat="1" x14ac:dyDescent="0.2">
      <c r="A52" s="26" t="str">
        <f t="shared" si="13"/>
        <v>CRSC7607</v>
      </c>
      <c r="B52" s="26" t="str">
        <f t="shared" si="13"/>
        <v>CALVET</v>
      </c>
      <c r="C52" s="26" t="str">
        <f t="shared" si="13"/>
        <v>Chrystel</v>
      </c>
      <c r="D52" s="26" t="str">
        <f t="shared" si="13"/>
        <v>1-agent</v>
      </c>
      <c r="E52" s="26" t="str">
        <f t="shared" si="13"/>
        <v>Nice</v>
      </c>
      <c r="F52" s="26" t="str">
        <f t="shared" si="13"/>
        <v>pièce 80</v>
      </c>
      <c r="G52" s="26">
        <f t="shared" si="13"/>
        <v>3666</v>
      </c>
      <c r="H52" s="26">
        <f t="shared" si="13"/>
        <v>28145.05</v>
      </c>
      <c r="I52" s="26" t="str">
        <f t="shared" si="13"/>
        <v>femme</v>
      </c>
      <c r="J52" s="26">
        <f t="shared" si="13"/>
        <v>30407</v>
      </c>
      <c r="K52" s="26">
        <f t="shared" si="13"/>
        <v>28</v>
      </c>
      <c r="L52" s="19" t="str">
        <f t="shared" si="1"/>
        <v>femme1-agent</v>
      </c>
      <c r="M52" s="19" t="str">
        <f t="shared" si="2"/>
        <v>femme1-agentNice</v>
      </c>
      <c r="N52" s="24" t="str">
        <f t="shared" si="3"/>
        <v>-</v>
      </c>
      <c r="O52" s="17">
        <f t="shared" si="4"/>
        <v>0</v>
      </c>
      <c r="P52" s="17">
        <f t="shared" si="5"/>
        <v>0</v>
      </c>
      <c r="Q52" s="17" t="str">
        <f t="shared" si="6"/>
        <v>-</v>
      </c>
      <c r="R52" s="19" t="str">
        <f t="shared" si="7"/>
        <v>femmeNice</v>
      </c>
      <c r="S52" s="17">
        <f t="shared" si="8"/>
        <v>1</v>
      </c>
    </row>
    <row r="53" spans="1:19" s="17" customFormat="1" x14ac:dyDescent="0.2">
      <c r="A53" s="26" t="str">
        <f t="shared" si="13"/>
        <v>CPQC8256</v>
      </c>
      <c r="B53" s="26" t="str">
        <f t="shared" si="13"/>
        <v>CAMELOT</v>
      </c>
      <c r="C53" s="26" t="str">
        <f t="shared" si="13"/>
        <v>Cédric</v>
      </c>
      <c r="D53" s="26" t="str">
        <f t="shared" si="13"/>
        <v>1-agent</v>
      </c>
      <c r="E53" s="26" t="str">
        <f t="shared" si="13"/>
        <v>Lille</v>
      </c>
      <c r="F53" s="26" t="str">
        <f t="shared" si="13"/>
        <v>secrétariat</v>
      </c>
      <c r="G53" s="26">
        <f t="shared" si="13"/>
        <v>3999</v>
      </c>
      <c r="H53" s="26">
        <f t="shared" si="13"/>
        <v>24377.66</v>
      </c>
      <c r="I53" s="26" t="str">
        <f t="shared" si="13"/>
        <v>homme</v>
      </c>
      <c r="J53" s="26">
        <f t="shared" si="13"/>
        <v>32569</v>
      </c>
      <c r="K53" s="26">
        <f t="shared" si="13"/>
        <v>22</v>
      </c>
      <c r="L53" s="19" t="str">
        <f t="shared" si="1"/>
        <v>homme1-agent</v>
      </c>
      <c r="M53" s="19" t="str">
        <f t="shared" si="2"/>
        <v>homme1-agentLille</v>
      </c>
      <c r="N53" s="24" t="str">
        <f t="shared" si="3"/>
        <v>-</v>
      </c>
      <c r="O53" s="17">
        <f t="shared" si="4"/>
        <v>0</v>
      </c>
      <c r="P53" s="17">
        <f t="shared" si="5"/>
        <v>1</v>
      </c>
      <c r="Q53" s="17" t="str">
        <f t="shared" si="6"/>
        <v>-</v>
      </c>
      <c r="R53" s="19" t="str">
        <f t="shared" si="7"/>
        <v>hommeLille</v>
      </c>
      <c r="S53" s="17">
        <f t="shared" si="8"/>
        <v>1</v>
      </c>
    </row>
    <row r="54" spans="1:19" s="17" customFormat="1" x14ac:dyDescent="0.2">
      <c r="A54" s="26" t="str">
        <f t="shared" si="13"/>
        <v>VLQC5335</v>
      </c>
      <c r="B54" s="26" t="str">
        <f t="shared" si="13"/>
        <v>CARRERA</v>
      </c>
      <c r="C54" s="26" t="str">
        <f t="shared" si="13"/>
        <v>Victor</v>
      </c>
      <c r="D54" s="26" t="str">
        <f t="shared" si="13"/>
        <v>1-agent</v>
      </c>
      <c r="E54" s="26" t="str">
        <f t="shared" si="13"/>
        <v>Strasbourg</v>
      </c>
      <c r="F54" s="26" t="str">
        <f t="shared" si="13"/>
        <v>pièce 129</v>
      </c>
      <c r="G54" s="26">
        <f t="shared" si="13"/>
        <v>3016</v>
      </c>
      <c r="H54" s="26">
        <f t="shared" si="13"/>
        <v>27870.83</v>
      </c>
      <c r="I54" s="26" t="str">
        <f t="shared" si="13"/>
        <v>homme</v>
      </c>
      <c r="J54" s="26">
        <f t="shared" si="13"/>
        <v>20900</v>
      </c>
      <c r="K54" s="26">
        <f t="shared" si="13"/>
        <v>54</v>
      </c>
      <c r="L54" s="19" t="str">
        <f t="shared" si="1"/>
        <v>homme1-agent</v>
      </c>
      <c r="M54" s="19" t="str">
        <f t="shared" si="2"/>
        <v>homme1-agentStrasbourg</v>
      </c>
      <c r="N54" s="24" t="str">
        <f t="shared" si="3"/>
        <v>-</v>
      </c>
      <c r="O54" s="17">
        <f t="shared" si="4"/>
        <v>0</v>
      </c>
      <c r="P54" s="17">
        <f t="shared" si="5"/>
        <v>0</v>
      </c>
      <c r="Q54" s="17" t="str">
        <f t="shared" si="6"/>
        <v>-</v>
      </c>
      <c r="R54" s="19" t="str">
        <f t="shared" si="7"/>
        <v>hommeStrasbourg</v>
      </c>
      <c r="S54" s="17">
        <f t="shared" si="8"/>
        <v>1</v>
      </c>
    </row>
    <row r="55" spans="1:19" s="17" customFormat="1" x14ac:dyDescent="0.2">
      <c r="A55" s="26" t="str">
        <f t="shared" si="13"/>
        <v>JMSC6372</v>
      </c>
      <c r="B55" s="26" t="str">
        <f t="shared" si="13"/>
        <v>CERCOTTE</v>
      </c>
      <c r="C55" s="26" t="str">
        <f t="shared" si="13"/>
        <v>Marie-Isabelle</v>
      </c>
      <c r="D55" s="26" t="str">
        <f t="shared" si="13"/>
        <v>4-cadre supérieur</v>
      </c>
      <c r="E55" s="26" t="str">
        <f t="shared" si="13"/>
        <v>Nice</v>
      </c>
      <c r="F55" s="26" t="str">
        <f t="shared" si="13"/>
        <v>pièce 220</v>
      </c>
      <c r="G55" s="26">
        <f t="shared" si="13"/>
        <v>3982</v>
      </c>
      <c r="H55" s="26">
        <f t="shared" si="13"/>
        <v>76256.37</v>
      </c>
      <c r="I55" s="26" t="str">
        <f t="shared" si="13"/>
        <v>femme</v>
      </c>
      <c r="J55" s="26">
        <f t="shared" si="13"/>
        <v>24029</v>
      </c>
      <c r="K55" s="26">
        <f t="shared" si="13"/>
        <v>46</v>
      </c>
      <c r="L55" s="19" t="str">
        <f t="shared" si="1"/>
        <v>femme4-cadre supérieur</v>
      </c>
      <c r="M55" s="19" t="str">
        <f t="shared" si="2"/>
        <v>femme4-cadre supérieurNice</v>
      </c>
      <c r="N55" s="24">
        <f t="shared" si="3"/>
        <v>24029</v>
      </c>
      <c r="O55" s="17">
        <f t="shared" si="4"/>
        <v>1</v>
      </c>
      <c r="P55" s="17">
        <f t="shared" si="5"/>
        <v>0</v>
      </c>
      <c r="Q55" s="17">
        <f t="shared" si="6"/>
        <v>76256.37</v>
      </c>
      <c r="R55" s="19" t="str">
        <f t="shared" si="7"/>
        <v>femmeNice</v>
      </c>
      <c r="S55" s="17">
        <f t="shared" si="8"/>
        <v>1</v>
      </c>
    </row>
    <row r="56" spans="1:19" s="17" customFormat="1" x14ac:dyDescent="0.2">
      <c r="A56" s="26" t="str">
        <f t="shared" si="13"/>
        <v>PMKC7404</v>
      </c>
      <c r="B56" s="26" t="str">
        <f t="shared" si="13"/>
        <v>CHAMBLAS</v>
      </c>
      <c r="C56" s="26" t="str">
        <f t="shared" si="13"/>
        <v>Pauline</v>
      </c>
      <c r="D56" s="26" t="str">
        <f t="shared" si="13"/>
        <v>1-agent</v>
      </c>
      <c r="E56" s="26" t="str">
        <f t="shared" si="13"/>
        <v>Paris</v>
      </c>
      <c r="F56" s="26" t="str">
        <f t="shared" si="13"/>
        <v>pièce 232</v>
      </c>
      <c r="G56" s="26">
        <f t="shared" si="13"/>
        <v>3657</v>
      </c>
      <c r="H56" s="26">
        <f t="shared" si="13"/>
        <v>25371.06</v>
      </c>
      <c r="I56" s="26" t="str">
        <f t="shared" si="13"/>
        <v>femme</v>
      </c>
      <c r="J56" s="26">
        <f t="shared" si="13"/>
        <v>30014</v>
      </c>
      <c r="K56" s="26">
        <f t="shared" si="13"/>
        <v>29</v>
      </c>
      <c r="L56" s="19" t="str">
        <f t="shared" si="1"/>
        <v>femme1-agent</v>
      </c>
      <c r="M56" s="19" t="str">
        <f t="shared" si="2"/>
        <v>femme1-agentParis</v>
      </c>
      <c r="N56" s="24" t="str">
        <f t="shared" si="3"/>
        <v>-</v>
      </c>
      <c r="O56" s="17">
        <f t="shared" si="4"/>
        <v>0</v>
      </c>
      <c r="P56" s="17">
        <f t="shared" si="5"/>
        <v>0</v>
      </c>
      <c r="Q56" s="17" t="str">
        <f t="shared" si="6"/>
        <v>-</v>
      </c>
      <c r="R56" s="19" t="str">
        <f t="shared" si="7"/>
        <v>femmeParis</v>
      </c>
      <c r="S56" s="17">
        <f t="shared" si="8"/>
        <v>1</v>
      </c>
    </row>
    <row r="57" spans="1:19" s="17" customFormat="1" x14ac:dyDescent="0.2">
      <c r="A57" s="26" t="str">
        <f t="shared" si="13"/>
        <v>CSPC8224</v>
      </c>
      <c r="B57" s="26" t="str">
        <f t="shared" si="13"/>
        <v>CHARDON</v>
      </c>
      <c r="C57" s="26" t="str">
        <f t="shared" si="13"/>
        <v>Camille</v>
      </c>
      <c r="D57" s="26" t="str">
        <f t="shared" si="13"/>
        <v>1-agent</v>
      </c>
      <c r="E57" s="26" t="str">
        <f t="shared" si="13"/>
        <v>Nice</v>
      </c>
      <c r="F57" s="26" t="str">
        <f t="shared" si="13"/>
        <v>pièce 78</v>
      </c>
      <c r="G57" s="26">
        <f t="shared" si="13"/>
        <v>3129</v>
      </c>
      <c r="H57" s="26">
        <f t="shared" si="13"/>
        <v>24033.68</v>
      </c>
      <c r="I57" s="26" t="str">
        <f t="shared" si="13"/>
        <v>femme</v>
      </c>
      <c r="J57" s="26">
        <f t="shared" si="13"/>
        <v>31643</v>
      </c>
      <c r="K57" s="26">
        <f t="shared" si="13"/>
        <v>25</v>
      </c>
      <c r="L57" s="19" t="str">
        <f t="shared" si="1"/>
        <v>femme1-agent</v>
      </c>
      <c r="M57" s="19" t="str">
        <f t="shared" si="2"/>
        <v>femme1-agentNice</v>
      </c>
      <c r="N57" s="24" t="str">
        <f t="shared" si="3"/>
        <v>-</v>
      </c>
      <c r="O57" s="17">
        <f t="shared" si="4"/>
        <v>0</v>
      </c>
      <c r="P57" s="17">
        <f t="shared" si="5"/>
        <v>1</v>
      </c>
      <c r="Q57" s="17" t="str">
        <f t="shared" si="6"/>
        <v>-</v>
      </c>
      <c r="R57" s="19" t="str">
        <f t="shared" si="7"/>
        <v>femmeNice</v>
      </c>
      <c r="S57" s="17">
        <f t="shared" si="8"/>
        <v>1</v>
      </c>
    </row>
    <row r="58" spans="1:19" s="17" customFormat="1" x14ac:dyDescent="0.2">
      <c r="A58" s="26" t="str">
        <f t="shared" si="13"/>
        <v>LIJC8646</v>
      </c>
      <c r="B58" s="26" t="str">
        <f t="shared" si="13"/>
        <v>CHAUBEAU</v>
      </c>
      <c r="C58" s="26" t="str">
        <f t="shared" si="13"/>
        <v>Louis</v>
      </c>
      <c r="D58" s="26" t="str">
        <f t="shared" si="13"/>
        <v>1-agent</v>
      </c>
      <c r="E58" s="26" t="str">
        <f t="shared" si="13"/>
        <v>Nice</v>
      </c>
      <c r="F58" s="26" t="str">
        <f t="shared" si="13"/>
        <v>pièce 83</v>
      </c>
      <c r="G58" s="26">
        <f t="shared" si="13"/>
        <v>3171</v>
      </c>
      <c r="H58" s="26">
        <f t="shared" si="13"/>
        <v>19179.46</v>
      </c>
      <c r="I58" s="26" t="str">
        <f t="shared" si="13"/>
        <v>homme</v>
      </c>
      <c r="J58" s="26">
        <f t="shared" si="13"/>
        <v>33177</v>
      </c>
      <c r="K58" s="26">
        <f t="shared" si="13"/>
        <v>21</v>
      </c>
      <c r="L58" s="19" t="str">
        <f t="shared" si="1"/>
        <v>homme1-agent</v>
      </c>
      <c r="M58" s="19" t="str">
        <f t="shared" si="2"/>
        <v>homme1-agentNice</v>
      </c>
      <c r="N58" s="24" t="str">
        <f t="shared" si="3"/>
        <v>-</v>
      </c>
      <c r="O58" s="17">
        <f t="shared" si="4"/>
        <v>0</v>
      </c>
      <c r="P58" s="17">
        <f t="shared" si="5"/>
        <v>0</v>
      </c>
      <c r="Q58" s="17" t="str">
        <f t="shared" si="6"/>
        <v>-</v>
      </c>
      <c r="R58" s="19" t="str">
        <f t="shared" si="7"/>
        <v>hommeNice</v>
      </c>
      <c r="S58" s="17">
        <f t="shared" si="8"/>
        <v>1</v>
      </c>
    </row>
    <row r="59" spans="1:19" s="17" customFormat="1" x14ac:dyDescent="0.2">
      <c r="A59" s="26" t="str">
        <f t="shared" si="13"/>
        <v>TIVC7641</v>
      </c>
      <c r="B59" s="26" t="str">
        <f t="shared" si="13"/>
        <v>CHAVES</v>
      </c>
      <c r="C59" s="26" t="str">
        <f t="shared" si="13"/>
        <v>Thierry</v>
      </c>
      <c r="D59" s="26" t="str">
        <f t="shared" si="13"/>
        <v>1-agent</v>
      </c>
      <c r="E59" s="26" t="str">
        <f t="shared" si="13"/>
        <v>Paris</v>
      </c>
      <c r="F59" s="26" t="str">
        <f t="shared" si="13"/>
        <v>pièce 51</v>
      </c>
      <c r="G59" s="26">
        <f t="shared" si="13"/>
        <v>3879</v>
      </c>
      <c r="H59" s="26">
        <f t="shared" si="13"/>
        <v>29179.119999999999</v>
      </c>
      <c r="I59" s="26" t="str">
        <f t="shared" si="13"/>
        <v>homme</v>
      </c>
      <c r="J59" s="26">
        <f t="shared" si="13"/>
        <v>28976</v>
      </c>
      <c r="K59" s="26">
        <f t="shared" si="13"/>
        <v>32</v>
      </c>
      <c r="L59" s="19" t="str">
        <f t="shared" si="1"/>
        <v>homme1-agent</v>
      </c>
      <c r="M59" s="19" t="str">
        <f t="shared" si="2"/>
        <v>homme1-agentParis</v>
      </c>
      <c r="N59" s="24" t="str">
        <f t="shared" si="3"/>
        <v>-</v>
      </c>
      <c r="O59" s="17">
        <f t="shared" si="4"/>
        <v>0</v>
      </c>
      <c r="P59" s="17">
        <f t="shared" si="5"/>
        <v>0</v>
      </c>
      <c r="Q59" s="17" t="str">
        <f t="shared" si="6"/>
        <v>-</v>
      </c>
      <c r="R59" s="19" t="str">
        <f t="shared" si="7"/>
        <v>hommeParis</v>
      </c>
      <c r="S59" s="17">
        <f t="shared" si="8"/>
        <v>1</v>
      </c>
    </row>
    <row r="60" spans="1:19" s="17" customFormat="1" x14ac:dyDescent="0.2">
      <c r="A60" s="26" t="str">
        <f t="shared" si="13"/>
        <v>JTDC5252</v>
      </c>
      <c r="B60" s="26" t="str">
        <f t="shared" si="13"/>
        <v>CHEHMAT</v>
      </c>
      <c r="C60" s="26" t="str">
        <f t="shared" si="13"/>
        <v>Jocelyne</v>
      </c>
      <c r="D60" s="26" t="str">
        <f t="shared" si="13"/>
        <v>1-agent</v>
      </c>
      <c r="E60" s="26" t="str">
        <f t="shared" si="13"/>
        <v>Nice</v>
      </c>
      <c r="F60" s="26" t="str">
        <f t="shared" si="13"/>
        <v>pièce 51</v>
      </c>
      <c r="G60" s="26">
        <f t="shared" si="13"/>
        <v>3062</v>
      </c>
      <c r="H60" s="26">
        <f t="shared" si="13"/>
        <v>23465.48</v>
      </c>
      <c r="I60" s="26" t="str">
        <f t="shared" si="13"/>
        <v>femme</v>
      </c>
      <c r="J60" s="26">
        <f t="shared" si="13"/>
        <v>20159</v>
      </c>
      <c r="K60" s="26">
        <f t="shared" si="13"/>
        <v>56</v>
      </c>
      <c r="L60" s="19" t="str">
        <f t="shared" si="1"/>
        <v>femme1-agent</v>
      </c>
      <c r="M60" s="19" t="str">
        <f t="shared" si="2"/>
        <v>femme1-agentNice</v>
      </c>
      <c r="N60" s="24" t="str">
        <f t="shared" si="3"/>
        <v>-</v>
      </c>
      <c r="O60" s="17">
        <f t="shared" si="4"/>
        <v>0</v>
      </c>
      <c r="P60" s="17">
        <f t="shared" si="5"/>
        <v>1</v>
      </c>
      <c r="Q60" s="17" t="str">
        <f t="shared" si="6"/>
        <v>-</v>
      </c>
      <c r="R60" s="19" t="str">
        <f t="shared" si="7"/>
        <v>femmeNice</v>
      </c>
      <c r="S60" s="17">
        <f t="shared" si="8"/>
        <v>1</v>
      </c>
    </row>
    <row r="61" spans="1:19" s="17" customFormat="1" x14ac:dyDescent="0.2">
      <c r="A61" s="26" t="str">
        <f t="shared" ref="A61:K70" si="14">INDEX(Feuille_base_de_données,ROW(),COLUMN())</f>
        <v>NGEC6534</v>
      </c>
      <c r="B61" s="26" t="str">
        <f t="shared" si="14"/>
        <v>CHI</v>
      </c>
      <c r="C61" s="26" t="str">
        <f t="shared" si="14"/>
        <v>Nicole</v>
      </c>
      <c r="D61" s="26" t="str">
        <f t="shared" si="14"/>
        <v>3-cadre</v>
      </c>
      <c r="E61" s="26" t="str">
        <f t="shared" si="14"/>
        <v>Paris</v>
      </c>
      <c r="F61" s="26" t="str">
        <f t="shared" si="14"/>
        <v>pièce 80</v>
      </c>
      <c r="G61" s="26">
        <f t="shared" si="14"/>
        <v>3778</v>
      </c>
      <c r="H61" s="26">
        <f t="shared" si="14"/>
        <v>51746.25</v>
      </c>
      <c r="I61" s="26" t="str">
        <f t="shared" si="14"/>
        <v>femme</v>
      </c>
      <c r="J61" s="26">
        <f t="shared" si="14"/>
        <v>25658</v>
      </c>
      <c r="K61" s="26">
        <f t="shared" si="14"/>
        <v>41</v>
      </c>
      <c r="L61" s="19" t="str">
        <f t="shared" si="1"/>
        <v>femme3-cadre</v>
      </c>
      <c r="M61" s="19" t="str">
        <f t="shared" si="2"/>
        <v>femme3-cadreParis</v>
      </c>
      <c r="N61" s="24" t="str">
        <f t="shared" si="3"/>
        <v>-</v>
      </c>
      <c r="O61" s="17">
        <f t="shared" si="4"/>
        <v>1</v>
      </c>
      <c r="P61" s="17">
        <f t="shared" si="5"/>
        <v>0</v>
      </c>
      <c r="Q61" s="17">
        <f t="shared" si="6"/>
        <v>51746.25</v>
      </c>
      <c r="R61" s="19" t="str">
        <f t="shared" si="7"/>
        <v>femmeParis</v>
      </c>
      <c r="S61" s="17">
        <f t="shared" si="8"/>
        <v>0</v>
      </c>
    </row>
    <row r="62" spans="1:19" s="17" customFormat="1" x14ac:dyDescent="0.2">
      <c r="A62" s="26" t="str">
        <f t="shared" si="14"/>
        <v>VVJC6063</v>
      </c>
      <c r="B62" s="26" t="str">
        <f t="shared" si="14"/>
        <v>CHICHE</v>
      </c>
      <c r="C62" s="26" t="str">
        <f t="shared" si="14"/>
        <v>Vincent</v>
      </c>
      <c r="D62" s="26" t="str">
        <f t="shared" si="14"/>
        <v>4-cadre supérieur</v>
      </c>
      <c r="E62" s="26" t="str">
        <f t="shared" si="14"/>
        <v>Strasbourg</v>
      </c>
      <c r="F62" s="26" t="str">
        <f t="shared" si="14"/>
        <v>pièce 95</v>
      </c>
      <c r="G62" s="26">
        <f t="shared" si="14"/>
        <v>3041</v>
      </c>
      <c r="H62" s="26">
        <f t="shared" si="14"/>
        <v>87673.16</v>
      </c>
      <c r="I62" s="26" t="str">
        <f t="shared" si="14"/>
        <v>homme</v>
      </c>
      <c r="J62" s="26">
        <f t="shared" si="14"/>
        <v>24751</v>
      </c>
      <c r="K62" s="26">
        <f t="shared" si="14"/>
        <v>44</v>
      </c>
      <c r="L62" s="19" t="str">
        <f t="shared" si="1"/>
        <v>homme4-cadre supérieur</v>
      </c>
      <c r="M62" s="19" t="str">
        <f t="shared" si="2"/>
        <v>homme4-cadre supérieurStrasbourg</v>
      </c>
      <c r="N62" s="24">
        <f t="shared" si="3"/>
        <v>24751</v>
      </c>
      <c r="O62" s="17">
        <f t="shared" si="4"/>
        <v>0</v>
      </c>
      <c r="P62" s="17">
        <f t="shared" si="5"/>
        <v>0</v>
      </c>
      <c r="Q62" s="17">
        <f t="shared" si="6"/>
        <v>87673.16</v>
      </c>
      <c r="R62" s="19" t="str">
        <f t="shared" si="7"/>
        <v>hommeStrasbourg</v>
      </c>
      <c r="S62" s="17">
        <f t="shared" si="8"/>
        <v>1</v>
      </c>
    </row>
    <row r="63" spans="1:19" s="17" customFormat="1" x14ac:dyDescent="0.2">
      <c r="A63" s="26" t="str">
        <f t="shared" si="14"/>
        <v xml:space="preserve">LKBC8730 </v>
      </c>
      <c r="B63" s="26" t="str">
        <f t="shared" si="14"/>
        <v>CHRISTOPHE</v>
      </c>
      <c r="C63" s="26" t="str">
        <f t="shared" si="14"/>
        <v>Laetitia</v>
      </c>
      <c r="D63" s="26" t="str">
        <f t="shared" si="14"/>
        <v>1-agent</v>
      </c>
      <c r="E63" s="26" t="str">
        <f t="shared" si="14"/>
        <v>Nice</v>
      </c>
      <c r="F63" s="26" t="str">
        <f t="shared" si="14"/>
        <v>pièce 83</v>
      </c>
      <c r="G63" s="26">
        <f t="shared" si="14"/>
        <v>3185</v>
      </c>
      <c r="H63" s="26">
        <f t="shared" si="14"/>
        <v>21321.42</v>
      </c>
      <c r="I63" s="26" t="str">
        <f t="shared" si="14"/>
        <v>femme</v>
      </c>
      <c r="J63" s="26">
        <f t="shared" si="14"/>
        <v>33760</v>
      </c>
      <c r="K63" s="26">
        <f t="shared" si="14"/>
        <v>19</v>
      </c>
      <c r="L63" s="19" t="str">
        <f t="shared" si="1"/>
        <v>femme1-agent</v>
      </c>
      <c r="M63" s="19" t="str">
        <f t="shared" si="2"/>
        <v>femme1-agentNice</v>
      </c>
      <c r="N63" s="24" t="str">
        <f t="shared" si="3"/>
        <v>-</v>
      </c>
      <c r="O63" s="17">
        <f t="shared" si="4"/>
        <v>0</v>
      </c>
      <c r="P63" s="17">
        <f t="shared" si="5"/>
        <v>1</v>
      </c>
      <c r="Q63" s="17" t="str">
        <f t="shared" si="6"/>
        <v>-</v>
      </c>
      <c r="R63" s="19" t="str">
        <f t="shared" si="7"/>
        <v>femmeNice</v>
      </c>
      <c r="S63" s="17">
        <f t="shared" si="8"/>
        <v>1</v>
      </c>
    </row>
    <row r="64" spans="1:19" s="17" customFormat="1" x14ac:dyDescent="0.2">
      <c r="A64" s="26" t="str">
        <f t="shared" si="14"/>
        <v>CQCC6720</v>
      </c>
      <c r="B64" s="26" t="str">
        <f t="shared" si="14"/>
        <v>CLAVERIE</v>
      </c>
      <c r="C64" s="26" t="str">
        <f t="shared" si="14"/>
        <v>Isabelle</v>
      </c>
      <c r="D64" s="26" t="str">
        <f t="shared" si="14"/>
        <v>1-agent</v>
      </c>
      <c r="E64" s="26" t="str">
        <f t="shared" si="14"/>
        <v>Nice</v>
      </c>
      <c r="F64" s="26" t="str">
        <f t="shared" si="14"/>
        <v>pièce 64</v>
      </c>
      <c r="G64" s="26">
        <f t="shared" si="14"/>
        <v>3168</v>
      </c>
      <c r="H64" s="26">
        <f t="shared" si="14"/>
        <v>25330.15</v>
      </c>
      <c r="I64" s="26" t="str">
        <f t="shared" si="14"/>
        <v>femme</v>
      </c>
      <c r="J64" s="26">
        <f t="shared" si="14"/>
        <v>24619</v>
      </c>
      <c r="K64" s="26">
        <f t="shared" si="14"/>
        <v>44</v>
      </c>
      <c r="L64" s="19" t="str">
        <f t="shared" si="1"/>
        <v>femme1-agent</v>
      </c>
      <c r="M64" s="19" t="str">
        <f t="shared" si="2"/>
        <v>femme1-agentNice</v>
      </c>
      <c r="N64" s="24" t="str">
        <f t="shared" si="3"/>
        <v>-</v>
      </c>
      <c r="O64" s="17">
        <f t="shared" si="4"/>
        <v>0</v>
      </c>
      <c r="P64" s="17">
        <f t="shared" si="5"/>
        <v>0</v>
      </c>
      <c r="Q64" s="17" t="str">
        <f t="shared" si="6"/>
        <v>-</v>
      </c>
      <c r="R64" s="19" t="str">
        <f t="shared" si="7"/>
        <v>femmeNice</v>
      </c>
      <c r="S64" s="17">
        <f t="shared" si="8"/>
        <v>1</v>
      </c>
    </row>
    <row r="65" spans="1:19" s="17" customFormat="1" x14ac:dyDescent="0.2">
      <c r="A65" s="26" t="str">
        <f t="shared" si="14"/>
        <v>GADC8337</v>
      </c>
      <c r="B65" s="26" t="str">
        <f t="shared" si="14"/>
        <v>COBHEN</v>
      </c>
      <c r="C65" s="26" t="str">
        <f t="shared" si="14"/>
        <v>Gaylor</v>
      </c>
      <c r="D65" s="26" t="str">
        <f t="shared" si="14"/>
        <v>3-cadre</v>
      </c>
      <c r="E65" s="26" t="str">
        <f t="shared" si="14"/>
        <v>Nice</v>
      </c>
      <c r="F65" s="26" t="str">
        <f t="shared" si="14"/>
        <v>pièce 73</v>
      </c>
      <c r="G65" s="26">
        <f t="shared" si="14"/>
        <v>3087</v>
      </c>
      <c r="H65" s="26">
        <f t="shared" si="14"/>
        <v>47419.17</v>
      </c>
      <c r="I65" s="26" t="str">
        <f t="shared" si="14"/>
        <v>homme</v>
      </c>
      <c r="J65" s="26">
        <f t="shared" si="14"/>
        <v>31446</v>
      </c>
      <c r="K65" s="26">
        <f t="shared" si="14"/>
        <v>25</v>
      </c>
      <c r="L65" s="19" t="str">
        <f t="shared" si="1"/>
        <v>homme3-cadre</v>
      </c>
      <c r="M65" s="19" t="str">
        <f t="shared" si="2"/>
        <v>homme3-cadreNice</v>
      </c>
      <c r="N65" s="24" t="str">
        <f t="shared" si="3"/>
        <v>-</v>
      </c>
      <c r="O65" s="17">
        <f t="shared" si="4"/>
        <v>0</v>
      </c>
      <c r="P65" s="17">
        <f t="shared" si="5"/>
        <v>0</v>
      </c>
      <c r="Q65" s="17">
        <f t="shared" si="6"/>
        <v>47419.17</v>
      </c>
      <c r="R65" s="19" t="str">
        <f t="shared" si="7"/>
        <v>hommeNice</v>
      </c>
      <c r="S65" s="17">
        <f t="shared" si="8"/>
        <v>1</v>
      </c>
    </row>
    <row r="66" spans="1:19" s="17" customFormat="1" x14ac:dyDescent="0.2">
      <c r="A66" s="26" t="str">
        <f t="shared" si="14"/>
        <v>CXGC7710</v>
      </c>
      <c r="B66" s="26" t="str">
        <f t="shared" si="14"/>
        <v>COHEN</v>
      </c>
      <c r="C66" s="26" t="str">
        <f t="shared" si="14"/>
        <v>Christian</v>
      </c>
      <c r="D66" s="26" t="str">
        <f t="shared" si="14"/>
        <v>1-agent</v>
      </c>
      <c r="E66" s="26" t="str">
        <f t="shared" si="14"/>
        <v>Nice</v>
      </c>
      <c r="F66" s="26" t="str">
        <f t="shared" si="14"/>
        <v>pièce 58</v>
      </c>
      <c r="G66" s="26">
        <f t="shared" si="14"/>
        <v>3173</v>
      </c>
      <c r="H66" s="26">
        <f t="shared" si="14"/>
        <v>26753.38</v>
      </c>
      <c r="I66" s="26" t="str">
        <f t="shared" si="14"/>
        <v>homme</v>
      </c>
      <c r="J66" s="26">
        <f t="shared" si="14"/>
        <v>28762</v>
      </c>
      <c r="K66" s="26">
        <f t="shared" si="14"/>
        <v>33</v>
      </c>
      <c r="L66" s="19" t="str">
        <f t="shared" ref="L66:L129" si="15">I66&amp;D66</f>
        <v>homme1-agent</v>
      </c>
      <c r="M66" s="19" t="str">
        <f t="shared" ref="M66:M129" si="16">L66&amp;E66</f>
        <v>homme1-agentNice</v>
      </c>
      <c r="N66" s="24" t="str">
        <f t="shared" ref="N66:N129" si="17">IF(D66=$N$1,J66,"-")</f>
        <v>-</v>
      </c>
      <c r="O66" s="17">
        <f t="shared" ref="O66:O129" si="18">COUNTIF(D66,"*cadre*")*(I66="femme")</f>
        <v>0</v>
      </c>
      <c r="P66" s="17">
        <f t="shared" ref="P66:P129" si="19">(H66&gt;=20000)*(H66&lt;=25000)*(D66="1-agent")</f>
        <v>0</v>
      </c>
      <c r="Q66" s="17" t="str">
        <f t="shared" ref="Q66:Q129" si="20">IF((D66&lt;&gt;"1-agent"),H66,"-")</f>
        <v>-</v>
      </c>
      <c r="R66" s="19" t="str">
        <f t="shared" ref="R66:R129" si="21">I66&amp;E66</f>
        <v>hommeNice</v>
      </c>
      <c r="S66" s="17">
        <f t="shared" si="8"/>
        <v>1</v>
      </c>
    </row>
    <row r="67" spans="1:19" s="17" customFormat="1" x14ac:dyDescent="0.2">
      <c r="A67" s="26" t="str">
        <f t="shared" si="14"/>
        <v>MOMC7014</v>
      </c>
      <c r="B67" s="26" t="str">
        <f t="shared" si="14"/>
        <v>COMTE</v>
      </c>
      <c r="C67" s="26" t="str">
        <f t="shared" si="14"/>
        <v>Martin</v>
      </c>
      <c r="D67" s="26" t="str">
        <f t="shared" si="14"/>
        <v>1-agent</v>
      </c>
      <c r="E67" s="26" t="str">
        <f t="shared" si="14"/>
        <v>Paris</v>
      </c>
      <c r="F67" s="26" t="str">
        <f t="shared" si="14"/>
        <v>pièce 110</v>
      </c>
      <c r="G67" s="26">
        <f t="shared" si="14"/>
        <v>3054</v>
      </c>
      <c r="H67" s="26">
        <f t="shared" si="14"/>
        <v>24737.29</v>
      </c>
      <c r="I67" s="26" t="str">
        <f t="shared" si="14"/>
        <v>homme</v>
      </c>
      <c r="J67" s="26">
        <f t="shared" si="14"/>
        <v>27277</v>
      </c>
      <c r="K67" s="26">
        <f t="shared" si="14"/>
        <v>37</v>
      </c>
      <c r="L67" s="19" t="str">
        <f t="shared" si="15"/>
        <v>homme1-agent</v>
      </c>
      <c r="M67" s="19" t="str">
        <f t="shared" si="16"/>
        <v>homme1-agentParis</v>
      </c>
      <c r="N67" s="24" t="str">
        <f t="shared" si="17"/>
        <v>-</v>
      </c>
      <c r="O67" s="17">
        <f t="shared" si="18"/>
        <v>0</v>
      </c>
      <c r="P67" s="17">
        <f t="shared" si="19"/>
        <v>1</v>
      </c>
      <c r="Q67" s="17" t="str">
        <f t="shared" si="20"/>
        <v>-</v>
      </c>
      <c r="R67" s="19" t="str">
        <f t="shared" si="21"/>
        <v>hommeParis</v>
      </c>
      <c r="S67" s="17">
        <f t="shared" ref="S67:S130" si="22">IF(COUNTIF(B67,"*A*")+COUNTIF(B67,"*E*"),1,0)</f>
        <v>1</v>
      </c>
    </row>
    <row r="68" spans="1:19" s="17" customFormat="1" x14ac:dyDescent="0.2">
      <c r="A68" s="26" t="str">
        <f t="shared" si="14"/>
        <v>PTLC8562</v>
      </c>
      <c r="B68" s="26" t="str">
        <f t="shared" si="14"/>
        <v>CORBET</v>
      </c>
      <c r="C68" s="26" t="str">
        <f t="shared" si="14"/>
        <v>Pauline</v>
      </c>
      <c r="D68" s="26" t="str">
        <f t="shared" si="14"/>
        <v>1-agent</v>
      </c>
      <c r="E68" s="26" t="str">
        <f t="shared" si="14"/>
        <v>Paris</v>
      </c>
      <c r="F68" s="26" t="str">
        <f t="shared" si="14"/>
        <v>pièce 104</v>
      </c>
      <c r="G68" s="26">
        <f t="shared" si="14"/>
        <v>3149</v>
      </c>
      <c r="H68" s="26">
        <f t="shared" si="14"/>
        <v>19364.2</v>
      </c>
      <c r="I68" s="26" t="str">
        <f t="shared" si="14"/>
        <v>femme</v>
      </c>
      <c r="J68" s="26">
        <f t="shared" si="14"/>
        <v>30989</v>
      </c>
      <c r="K68" s="26">
        <f t="shared" si="14"/>
        <v>27</v>
      </c>
      <c r="L68" s="19" t="str">
        <f t="shared" si="15"/>
        <v>femme1-agent</v>
      </c>
      <c r="M68" s="19" t="str">
        <f t="shared" si="16"/>
        <v>femme1-agentParis</v>
      </c>
      <c r="N68" s="24" t="str">
        <f t="shared" si="17"/>
        <v>-</v>
      </c>
      <c r="O68" s="17">
        <f t="shared" si="18"/>
        <v>0</v>
      </c>
      <c r="P68" s="17">
        <f t="shared" si="19"/>
        <v>0</v>
      </c>
      <c r="Q68" s="17" t="str">
        <f t="shared" si="20"/>
        <v>-</v>
      </c>
      <c r="R68" s="19" t="str">
        <f t="shared" si="21"/>
        <v>femmeParis</v>
      </c>
      <c r="S68" s="17">
        <f t="shared" si="22"/>
        <v>1</v>
      </c>
    </row>
    <row r="69" spans="1:19" s="17" customFormat="1" x14ac:dyDescent="0.2">
      <c r="A69" s="26" t="str">
        <f t="shared" si="14"/>
        <v>MYSC6155</v>
      </c>
      <c r="B69" s="26" t="str">
        <f t="shared" si="14"/>
        <v>COUDERC</v>
      </c>
      <c r="C69" s="26" t="str">
        <f t="shared" si="14"/>
        <v>Marie-Louise</v>
      </c>
      <c r="D69" s="26" t="str">
        <f t="shared" si="14"/>
        <v>2-maitrise</v>
      </c>
      <c r="E69" s="26" t="str">
        <f t="shared" si="14"/>
        <v>Nice</v>
      </c>
      <c r="F69" s="26" t="str">
        <f t="shared" si="14"/>
        <v>pièce 97</v>
      </c>
      <c r="G69" s="26">
        <f t="shared" si="14"/>
        <v>3627</v>
      </c>
      <c r="H69" s="26">
        <f t="shared" si="14"/>
        <v>30787.06</v>
      </c>
      <c r="I69" s="26" t="str">
        <f t="shared" si="14"/>
        <v>femme</v>
      </c>
      <c r="J69" s="26">
        <f t="shared" si="14"/>
        <v>26523</v>
      </c>
      <c r="K69" s="26">
        <f t="shared" si="14"/>
        <v>39</v>
      </c>
      <c r="L69" s="19" t="str">
        <f t="shared" si="15"/>
        <v>femme2-maitrise</v>
      </c>
      <c r="M69" s="19" t="str">
        <f t="shared" si="16"/>
        <v>femme2-maitriseNice</v>
      </c>
      <c r="N69" s="24" t="str">
        <f t="shared" si="17"/>
        <v>-</v>
      </c>
      <c r="O69" s="17">
        <f t="shared" si="18"/>
        <v>0</v>
      </c>
      <c r="P69" s="17">
        <f t="shared" si="19"/>
        <v>0</v>
      </c>
      <c r="Q69" s="17">
        <f t="shared" si="20"/>
        <v>30787.06</v>
      </c>
      <c r="R69" s="19" t="str">
        <f t="shared" si="21"/>
        <v>femmeNice</v>
      </c>
      <c r="S69" s="17">
        <f t="shared" si="22"/>
        <v>1</v>
      </c>
    </row>
    <row r="70" spans="1:19" s="17" customFormat="1" x14ac:dyDescent="0.2">
      <c r="A70" s="26" t="str">
        <f t="shared" si="14"/>
        <v>DYGC7021</v>
      </c>
      <c r="B70" s="26" t="str">
        <f t="shared" si="14"/>
        <v>COUGET</v>
      </c>
      <c r="C70" s="26" t="str">
        <f t="shared" si="14"/>
        <v>Delphine</v>
      </c>
      <c r="D70" s="26" t="str">
        <f t="shared" si="14"/>
        <v>1-agent</v>
      </c>
      <c r="E70" s="26" t="str">
        <f t="shared" si="14"/>
        <v>Nice</v>
      </c>
      <c r="F70" s="26" t="str">
        <f t="shared" si="14"/>
        <v>pièce 66</v>
      </c>
      <c r="G70" s="26">
        <f t="shared" si="14"/>
        <v>3730</v>
      </c>
      <c r="H70" s="26">
        <f t="shared" si="14"/>
        <v>23936.62</v>
      </c>
      <c r="I70" s="26" t="str">
        <f t="shared" si="14"/>
        <v>femme</v>
      </c>
      <c r="J70" s="26">
        <f t="shared" si="14"/>
        <v>30263</v>
      </c>
      <c r="K70" s="26">
        <f t="shared" si="14"/>
        <v>29</v>
      </c>
      <c r="L70" s="19" t="str">
        <f t="shared" si="15"/>
        <v>femme1-agent</v>
      </c>
      <c r="M70" s="19" t="str">
        <f t="shared" si="16"/>
        <v>femme1-agentNice</v>
      </c>
      <c r="N70" s="24" t="str">
        <f t="shared" si="17"/>
        <v>-</v>
      </c>
      <c r="O70" s="17">
        <f t="shared" si="18"/>
        <v>0</v>
      </c>
      <c r="P70" s="17">
        <f t="shared" si="19"/>
        <v>1</v>
      </c>
      <c r="Q70" s="17" t="str">
        <f t="shared" si="20"/>
        <v>-</v>
      </c>
      <c r="R70" s="19" t="str">
        <f t="shared" si="21"/>
        <v>femmeNice</v>
      </c>
      <c r="S70" s="17">
        <f t="shared" si="22"/>
        <v>1</v>
      </c>
    </row>
    <row r="71" spans="1:19" s="17" customFormat="1" x14ac:dyDescent="0.2">
      <c r="A71" s="26" t="str">
        <f t="shared" ref="A71:K80" si="23">INDEX(Feuille_base_de_données,ROW(),COLUMN())</f>
        <v>MVOC5020</v>
      </c>
      <c r="B71" s="26" t="str">
        <f t="shared" si="23"/>
        <v>CRIÉ</v>
      </c>
      <c r="C71" s="26" t="str">
        <f t="shared" si="23"/>
        <v>Michel</v>
      </c>
      <c r="D71" s="26" t="str">
        <f t="shared" si="23"/>
        <v>4-cadre supérieur</v>
      </c>
      <c r="E71" s="26" t="str">
        <f t="shared" si="23"/>
        <v>Paris</v>
      </c>
      <c r="F71" s="26" t="str">
        <f t="shared" si="23"/>
        <v>pièce 90</v>
      </c>
      <c r="G71" s="26">
        <f t="shared" si="23"/>
        <v>3946</v>
      </c>
      <c r="H71" s="26">
        <f t="shared" si="23"/>
        <v>129398.76</v>
      </c>
      <c r="I71" s="26" t="str">
        <f t="shared" si="23"/>
        <v>homme</v>
      </c>
      <c r="J71" s="26">
        <f t="shared" si="23"/>
        <v>20837</v>
      </c>
      <c r="K71" s="26">
        <f t="shared" si="23"/>
        <v>54</v>
      </c>
      <c r="L71" s="19" t="str">
        <f t="shared" si="15"/>
        <v>homme4-cadre supérieur</v>
      </c>
      <c r="M71" s="19" t="str">
        <f t="shared" si="16"/>
        <v>homme4-cadre supérieurParis</v>
      </c>
      <c r="N71" s="24">
        <f t="shared" si="17"/>
        <v>20837</v>
      </c>
      <c r="O71" s="17">
        <f t="shared" si="18"/>
        <v>0</v>
      </c>
      <c r="P71" s="17">
        <f t="shared" si="19"/>
        <v>0</v>
      </c>
      <c r="Q71" s="17">
        <f t="shared" si="20"/>
        <v>129398.76</v>
      </c>
      <c r="R71" s="19" t="str">
        <f t="shared" si="21"/>
        <v>hommeParis</v>
      </c>
      <c r="S71" s="17">
        <f t="shared" si="22"/>
        <v>0</v>
      </c>
    </row>
    <row r="72" spans="1:19" s="17" customFormat="1" x14ac:dyDescent="0.2">
      <c r="A72" s="26" t="str">
        <f t="shared" si="23"/>
        <v>NRAC8563</v>
      </c>
      <c r="B72" s="26" t="str">
        <f t="shared" si="23"/>
        <v>CROMBEZ</v>
      </c>
      <c r="C72" s="26" t="str">
        <f t="shared" si="23"/>
        <v>Nadia</v>
      </c>
      <c r="D72" s="26" t="str">
        <f t="shared" si="23"/>
        <v>1-agent</v>
      </c>
      <c r="E72" s="26" t="str">
        <f t="shared" si="23"/>
        <v>Nice</v>
      </c>
      <c r="F72" s="26" t="str">
        <f t="shared" si="23"/>
        <v>pièce 80</v>
      </c>
      <c r="G72" s="26">
        <f t="shared" si="23"/>
        <v>3200</v>
      </c>
      <c r="H72" s="26">
        <f t="shared" si="23"/>
        <v>24592.99</v>
      </c>
      <c r="I72" s="26" t="str">
        <f t="shared" si="23"/>
        <v>femme</v>
      </c>
      <c r="J72" s="26">
        <f t="shared" si="23"/>
        <v>31305</v>
      </c>
      <c r="K72" s="26">
        <f t="shared" si="23"/>
        <v>26</v>
      </c>
      <c r="L72" s="19" t="str">
        <f t="shared" si="15"/>
        <v>femme1-agent</v>
      </c>
      <c r="M72" s="19" t="str">
        <f t="shared" si="16"/>
        <v>femme1-agentNice</v>
      </c>
      <c r="N72" s="24" t="str">
        <f t="shared" si="17"/>
        <v>-</v>
      </c>
      <c r="O72" s="17">
        <f t="shared" si="18"/>
        <v>0</v>
      </c>
      <c r="P72" s="17">
        <f t="shared" si="19"/>
        <v>1</v>
      </c>
      <c r="Q72" s="17" t="str">
        <f t="shared" si="20"/>
        <v>-</v>
      </c>
      <c r="R72" s="19" t="str">
        <f t="shared" si="21"/>
        <v>femmeNice</v>
      </c>
      <c r="S72" s="17">
        <f t="shared" si="22"/>
        <v>1</v>
      </c>
    </row>
    <row r="73" spans="1:19" s="17" customFormat="1" x14ac:dyDescent="0.2">
      <c r="A73" s="26" t="str">
        <f t="shared" si="23"/>
        <v>MVNC7632</v>
      </c>
      <c r="B73" s="26" t="str">
        <f t="shared" si="23"/>
        <v>CUCIT</v>
      </c>
      <c r="C73" s="26" t="str">
        <f t="shared" si="23"/>
        <v>Marie-Louise</v>
      </c>
      <c r="D73" s="26" t="str">
        <f t="shared" si="23"/>
        <v>1-agent</v>
      </c>
      <c r="E73" s="26" t="str">
        <f t="shared" si="23"/>
        <v>Nice</v>
      </c>
      <c r="F73" s="26" t="str">
        <f t="shared" si="23"/>
        <v>pièce 35</v>
      </c>
      <c r="G73" s="26">
        <f t="shared" si="23"/>
        <v>3794</v>
      </c>
      <c r="H73" s="26">
        <f t="shared" si="23"/>
        <v>26274.04</v>
      </c>
      <c r="I73" s="26" t="str">
        <f t="shared" si="23"/>
        <v>femme</v>
      </c>
      <c r="J73" s="26">
        <f t="shared" si="23"/>
        <v>29903</v>
      </c>
      <c r="K73" s="26">
        <f t="shared" si="23"/>
        <v>30</v>
      </c>
      <c r="L73" s="19" t="str">
        <f t="shared" si="15"/>
        <v>femme1-agent</v>
      </c>
      <c r="M73" s="19" t="str">
        <f t="shared" si="16"/>
        <v>femme1-agentNice</v>
      </c>
      <c r="N73" s="24" t="str">
        <f t="shared" si="17"/>
        <v>-</v>
      </c>
      <c r="O73" s="17">
        <f t="shared" si="18"/>
        <v>0</v>
      </c>
      <c r="P73" s="17">
        <f t="shared" si="19"/>
        <v>0</v>
      </c>
      <c r="Q73" s="17" t="str">
        <f t="shared" si="20"/>
        <v>-</v>
      </c>
      <c r="R73" s="19" t="str">
        <f t="shared" si="21"/>
        <v>femmeNice</v>
      </c>
      <c r="S73" s="17">
        <f t="shared" si="22"/>
        <v>0</v>
      </c>
    </row>
    <row r="74" spans="1:19" s="17" customFormat="1" x14ac:dyDescent="0.2">
      <c r="A74" s="26" t="str">
        <f t="shared" si="23"/>
        <v>CYVC6773</v>
      </c>
      <c r="B74" s="26" t="str">
        <f t="shared" si="23"/>
        <v>CYMBALIST</v>
      </c>
      <c r="C74" s="26" t="str">
        <f t="shared" si="23"/>
        <v>Christophe</v>
      </c>
      <c r="D74" s="26" t="str">
        <f t="shared" si="23"/>
        <v>2-maitrise</v>
      </c>
      <c r="E74" s="26" t="str">
        <f t="shared" si="23"/>
        <v>Nice</v>
      </c>
      <c r="F74" s="26" t="str">
        <f t="shared" si="23"/>
        <v>pièce 118</v>
      </c>
      <c r="G74" s="26">
        <f t="shared" si="23"/>
        <v>3270</v>
      </c>
      <c r="H74" s="26">
        <f t="shared" si="23"/>
        <v>38121.47</v>
      </c>
      <c r="I74" s="26" t="str">
        <f t="shared" si="23"/>
        <v>homme</v>
      </c>
      <c r="J74" s="26">
        <f t="shared" si="23"/>
        <v>24952</v>
      </c>
      <c r="K74" s="26">
        <f t="shared" si="23"/>
        <v>43</v>
      </c>
      <c r="L74" s="19" t="str">
        <f t="shared" si="15"/>
        <v>homme2-maitrise</v>
      </c>
      <c r="M74" s="19" t="str">
        <f t="shared" si="16"/>
        <v>homme2-maitriseNice</v>
      </c>
      <c r="N74" s="24" t="str">
        <f t="shared" si="17"/>
        <v>-</v>
      </c>
      <c r="O74" s="17">
        <f t="shared" si="18"/>
        <v>0</v>
      </c>
      <c r="P74" s="17">
        <f t="shared" si="19"/>
        <v>0</v>
      </c>
      <c r="Q74" s="17">
        <f t="shared" si="20"/>
        <v>38121.47</v>
      </c>
      <c r="R74" s="19" t="str">
        <f t="shared" si="21"/>
        <v>hommeNice</v>
      </c>
      <c r="S74" s="17">
        <f t="shared" si="22"/>
        <v>1</v>
      </c>
    </row>
    <row r="75" spans="1:19" s="17" customFormat="1" x14ac:dyDescent="0.2">
      <c r="A75" s="26" t="str">
        <f t="shared" si="23"/>
        <v>RJTD6541</v>
      </c>
      <c r="B75" s="26" t="str">
        <f t="shared" si="23"/>
        <v>DAMBSKI</v>
      </c>
      <c r="C75" s="26" t="str">
        <f t="shared" si="23"/>
        <v>René</v>
      </c>
      <c r="D75" s="26" t="str">
        <f t="shared" si="23"/>
        <v>1-agent</v>
      </c>
      <c r="E75" s="26" t="str">
        <f t="shared" si="23"/>
        <v>Paris</v>
      </c>
      <c r="F75" s="26" t="str">
        <f t="shared" si="23"/>
        <v>pièce 14</v>
      </c>
      <c r="G75" s="26">
        <f t="shared" si="23"/>
        <v>3076</v>
      </c>
      <c r="H75" s="26">
        <f t="shared" si="23"/>
        <v>28310.720000000001</v>
      </c>
      <c r="I75" s="26" t="str">
        <f t="shared" si="23"/>
        <v>homme</v>
      </c>
      <c r="J75" s="26">
        <f t="shared" si="23"/>
        <v>25928</v>
      </c>
      <c r="K75" s="26">
        <f t="shared" si="23"/>
        <v>41</v>
      </c>
      <c r="L75" s="19" t="str">
        <f t="shared" si="15"/>
        <v>homme1-agent</v>
      </c>
      <c r="M75" s="19" t="str">
        <f t="shared" si="16"/>
        <v>homme1-agentParis</v>
      </c>
      <c r="N75" s="24" t="str">
        <f t="shared" si="17"/>
        <v>-</v>
      </c>
      <c r="O75" s="17">
        <f t="shared" si="18"/>
        <v>0</v>
      </c>
      <c r="P75" s="17">
        <f t="shared" si="19"/>
        <v>0</v>
      </c>
      <c r="Q75" s="17" t="str">
        <f t="shared" si="20"/>
        <v>-</v>
      </c>
      <c r="R75" s="19" t="str">
        <f t="shared" si="21"/>
        <v>hommeParis</v>
      </c>
      <c r="S75" s="17">
        <f t="shared" si="22"/>
        <v>1</v>
      </c>
    </row>
    <row r="76" spans="1:19" s="17" customFormat="1" x14ac:dyDescent="0.2">
      <c r="A76" s="26" t="str">
        <f t="shared" si="23"/>
        <v>MVOD7617</v>
      </c>
      <c r="B76" s="26" t="str">
        <f t="shared" si="23"/>
        <v>DANIEL</v>
      </c>
      <c r="C76" s="26" t="str">
        <f t="shared" si="23"/>
        <v>Murielle</v>
      </c>
      <c r="D76" s="26" t="str">
        <f t="shared" si="23"/>
        <v>1-agent</v>
      </c>
      <c r="E76" s="26" t="str">
        <f t="shared" si="23"/>
        <v>Paris</v>
      </c>
      <c r="F76" s="26" t="str">
        <f t="shared" si="23"/>
        <v>pièce 255</v>
      </c>
      <c r="G76" s="26">
        <f t="shared" si="23"/>
        <v>3633</v>
      </c>
      <c r="H76" s="26">
        <f t="shared" si="23"/>
        <v>25672.48</v>
      </c>
      <c r="I76" s="26" t="str">
        <f t="shared" si="23"/>
        <v>femme</v>
      </c>
      <c r="J76" s="26">
        <f t="shared" si="23"/>
        <v>29804</v>
      </c>
      <c r="K76" s="26">
        <f t="shared" si="23"/>
        <v>30</v>
      </c>
      <c r="L76" s="19" t="str">
        <f t="shared" si="15"/>
        <v>femme1-agent</v>
      </c>
      <c r="M76" s="19" t="str">
        <f t="shared" si="16"/>
        <v>femme1-agentParis</v>
      </c>
      <c r="N76" s="24" t="str">
        <f t="shared" si="17"/>
        <v>-</v>
      </c>
      <c r="O76" s="17">
        <f t="shared" si="18"/>
        <v>0</v>
      </c>
      <c r="P76" s="17">
        <f t="shared" si="19"/>
        <v>0</v>
      </c>
      <c r="Q76" s="17" t="str">
        <f t="shared" si="20"/>
        <v>-</v>
      </c>
      <c r="R76" s="19" t="str">
        <f t="shared" si="21"/>
        <v>femmeParis</v>
      </c>
      <c r="S76" s="17">
        <f t="shared" si="22"/>
        <v>1</v>
      </c>
    </row>
    <row r="77" spans="1:19" s="17" customFormat="1" x14ac:dyDescent="0.2">
      <c r="A77" s="26" t="str">
        <f t="shared" si="23"/>
        <v>VDJD8315</v>
      </c>
      <c r="B77" s="26" t="str">
        <f t="shared" si="23"/>
        <v>DEDIEU</v>
      </c>
      <c r="C77" s="26" t="str">
        <f t="shared" si="23"/>
        <v>Vanessa</v>
      </c>
      <c r="D77" s="26" t="str">
        <f t="shared" si="23"/>
        <v>1-agent</v>
      </c>
      <c r="E77" s="26" t="str">
        <f t="shared" si="23"/>
        <v>Nice</v>
      </c>
      <c r="F77" s="26" t="str">
        <f t="shared" si="23"/>
        <v>pièce 78</v>
      </c>
      <c r="G77" s="26">
        <f t="shared" si="23"/>
        <v>3712</v>
      </c>
      <c r="H77" s="26">
        <f t="shared" si="23"/>
        <v>23924.71</v>
      </c>
      <c r="I77" s="26" t="str">
        <f t="shared" si="23"/>
        <v>femme</v>
      </c>
      <c r="J77" s="26">
        <f t="shared" si="23"/>
        <v>31810</v>
      </c>
      <c r="K77" s="26">
        <f t="shared" si="23"/>
        <v>24</v>
      </c>
      <c r="L77" s="19" t="str">
        <f t="shared" si="15"/>
        <v>femme1-agent</v>
      </c>
      <c r="M77" s="19" t="str">
        <f t="shared" si="16"/>
        <v>femme1-agentNice</v>
      </c>
      <c r="N77" s="24" t="str">
        <f t="shared" si="17"/>
        <v>-</v>
      </c>
      <c r="O77" s="17">
        <f t="shared" si="18"/>
        <v>0</v>
      </c>
      <c r="P77" s="17">
        <f t="shared" si="19"/>
        <v>1</v>
      </c>
      <c r="Q77" s="17" t="str">
        <f t="shared" si="20"/>
        <v>-</v>
      </c>
      <c r="R77" s="19" t="str">
        <f t="shared" si="21"/>
        <v>femmeNice</v>
      </c>
      <c r="S77" s="17">
        <f t="shared" si="22"/>
        <v>1</v>
      </c>
    </row>
    <row r="78" spans="1:19" s="17" customFormat="1" x14ac:dyDescent="0.2">
      <c r="A78" s="26" t="str">
        <f t="shared" si="23"/>
        <v>EQDD5640</v>
      </c>
      <c r="B78" s="26" t="str">
        <f t="shared" si="23"/>
        <v>DEFRANCE</v>
      </c>
      <c r="C78" s="26" t="str">
        <f t="shared" si="23"/>
        <v>Eliette</v>
      </c>
      <c r="D78" s="26" t="str">
        <f t="shared" si="23"/>
        <v>1-agent</v>
      </c>
      <c r="E78" s="26" t="str">
        <f t="shared" si="23"/>
        <v>Paris</v>
      </c>
      <c r="F78" s="26" t="str">
        <f t="shared" si="23"/>
        <v>pièce 74</v>
      </c>
      <c r="G78" s="26">
        <f t="shared" si="23"/>
        <v>3005</v>
      </c>
      <c r="H78" s="26">
        <f t="shared" si="23"/>
        <v>27182.66</v>
      </c>
      <c r="I78" s="26" t="str">
        <f t="shared" si="23"/>
        <v>femme</v>
      </c>
      <c r="J78" s="26">
        <f t="shared" si="23"/>
        <v>23157</v>
      </c>
      <c r="K78" s="26">
        <f t="shared" si="23"/>
        <v>48</v>
      </c>
      <c r="L78" s="19" t="str">
        <f t="shared" si="15"/>
        <v>femme1-agent</v>
      </c>
      <c r="M78" s="19" t="str">
        <f t="shared" si="16"/>
        <v>femme1-agentParis</v>
      </c>
      <c r="N78" s="24" t="str">
        <f t="shared" si="17"/>
        <v>-</v>
      </c>
      <c r="O78" s="17">
        <f t="shared" si="18"/>
        <v>0</v>
      </c>
      <c r="P78" s="17">
        <f t="shared" si="19"/>
        <v>0</v>
      </c>
      <c r="Q78" s="17" t="str">
        <f t="shared" si="20"/>
        <v>-</v>
      </c>
      <c r="R78" s="19" t="str">
        <f t="shared" si="21"/>
        <v>femmeParis</v>
      </c>
      <c r="S78" s="17">
        <f t="shared" si="22"/>
        <v>1</v>
      </c>
    </row>
    <row r="79" spans="1:19" s="17" customFormat="1" x14ac:dyDescent="0.2">
      <c r="A79" s="26" t="str">
        <f t="shared" si="23"/>
        <v>NQRD6661</v>
      </c>
      <c r="B79" s="26" t="str">
        <f t="shared" si="23"/>
        <v>DEIXONNE</v>
      </c>
      <c r="C79" s="26" t="str">
        <f t="shared" si="23"/>
        <v>Nadine</v>
      </c>
      <c r="D79" s="26" t="str">
        <f t="shared" si="23"/>
        <v>1-agent</v>
      </c>
      <c r="E79" s="26" t="str">
        <f t="shared" si="23"/>
        <v>Paris</v>
      </c>
      <c r="F79" s="26" t="str">
        <f t="shared" si="23"/>
        <v>pièce 133</v>
      </c>
      <c r="G79" s="26">
        <f t="shared" si="23"/>
        <v>3631</v>
      </c>
      <c r="H79" s="26">
        <f t="shared" si="23"/>
        <v>28112.83</v>
      </c>
      <c r="I79" s="26" t="str">
        <f t="shared" si="23"/>
        <v>femme</v>
      </c>
      <c r="J79" s="26">
        <f t="shared" si="23"/>
        <v>26330</v>
      </c>
      <c r="K79" s="26">
        <f t="shared" si="23"/>
        <v>39</v>
      </c>
      <c r="L79" s="19" t="str">
        <f t="shared" si="15"/>
        <v>femme1-agent</v>
      </c>
      <c r="M79" s="19" t="str">
        <f t="shared" si="16"/>
        <v>femme1-agentParis</v>
      </c>
      <c r="N79" s="24" t="str">
        <f t="shared" si="17"/>
        <v>-</v>
      </c>
      <c r="O79" s="17">
        <f t="shared" si="18"/>
        <v>0</v>
      </c>
      <c r="P79" s="17">
        <f t="shared" si="19"/>
        <v>0</v>
      </c>
      <c r="Q79" s="17" t="str">
        <f t="shared" si="20"/>
        <v>-</v>
      </c>
      <c r="R79" s="19" t="str">
        <f t="shared" si="21"/>
        <v>femmeParis</v>
      </c>
      <c r="S79" s="17">
        <f t="shared" si="22"/>
        <v>1</v>
      </c>
    </row>
    <row r="80" spans="1:19" s="17" customFormat="1" x14ac:dyDescent="0.2">
      <c r="A80" s="26" t="str">
        <f t="shared" si="23"/>
        <v>JHLD7172</v>
      </c>
      <c r="B80" s="26" t="str">
        <f t="shared" si="23"/>
        <v>DELAMARRE</v>
      </c>
      <c r="C80" s="26" t="str">
        <f t="shared" si="23"/>
        <v>Jean-Luc</v>
      </c>
      <c r="D80" s="26" t="str">
        <f t="shared" si="23"/>
        <v>1-agent</v>
      </c>
      <c r="E80" s="26" t="str">
        <f t="shared" si="23"/>
        <v>Nice</v>
      </c>
      <c r="F80" s="26" t="str">
        <f t="shared" si="23"/>
        <v>pièce 118</v>
      </c>
      <c r="G80" s="26">
        <f t="shared" si="23"/>
        <v>3108</v>
      </c>
      <c r="H80" s="26">
        <f t="shared" si="23"/>
        <v>29179.85</v>
      </c>
      <c r="I80" s="26" t="str">
        <f t="shared" si="23"/>
        <v>homme</v>
      </c>
      <c r="J80" s="26">
        <f t="shared" si="23"/>
        <v>29354</v>
      </c>
      <c r="K80" s="26">
        <f t="shared" si="23"/>
        <v>31</v>
      </c>
      <c r="L80" s="19" t="str">
        <f t="shared" si="15"/>
        <v>homme1-agent</v>
      </c>
      <c r="M80" s="19" t="str">
        <f t="shared" si="16"/>
        <v>homme1-agentNice</v>
      </c>
      <c r="N80" s="24" t="str">
        <f t="shared" si="17"/>
        <v>-</v>
      </c>
      <c r="O80" s="17">
        <f t="shared" si="18"/>
        <v>0</v>
      </c>
      <c r="P80" s="17">
        <f t="shared" si="19"/>
        <v>0</v>
      </c>
      <c r="Q80" s="17" t="str">
        <f t="shared" si="20"/>
        <v>-</v>
      </c>
      <c r="R80" s="19" t="str">
        <f t="shared" si="21"/>
        <v>hommeNice</v>
      </c>
      <c r="S80" s="17">
        <f t="shared" si="22"/>
        <v>1</v>
      </c>
    </row>
    <row r="81" spans="1:19" s="17" customFormat="1" x14ac:dyDescent="0.2">
      <c r="A81" s="26" t="str">
        <f t="shared" ref="A81:K90" si="24">INDEX(Feuille_base_de_données,ROW(),COLUMN())</f>
        <v>PAUL6237</v>
      </c>
      <c r="B81" s="26" t="str">
        <f t="shared" si="24"/>
        <v>EMILE-VICTOR</v>
      </c>
      <c r="C81" s="26" t="str">
        <f t="shared" si="24"/>
        <v>Paul</v>
      </c>
      <c r="D81" s="26" t="str">
        <f t="shared" si="24"/>
        <v>4-cadre supérieur</v>
      </c>
      <c r="E81" s="26" t="str">
        <f t="shared" si="24"/>
        <v>Paris</v>
      </c>
      <c r="F81" s="26" t="str">
        <f t="shared" si="24"/>
        <v>pièce 97</v>
      </c>
      <c r="G81" s="26">
        <f t="shared" si="24"/>
        <v>3068</v>
      </c>
      <c r="H81" s="26">
        <f t="shared" si="24"/>
        <v>87000</v>
      </c>
      <c r="I81" s="26" t="str">
        <f t="shared" si="24"/>
        <v>homme</v>
      </c>
      <c r="J81" s="26">
        <f t="shared" si="24"/>
        <v>23623</v>
      </c>
      <c r="K81" s="26">
        <f t="shared" si="24"/>
        <v>47</v>
      </c>
      <c r="L81" s="19" t="str">
        <f t="shared" si="15"/>
        <v>homme4-cadre supérieur</v>
      </c>
      <c r="M81" s="19" t="str">
        <f t="shared" si="16"/>
        <v>homme4-cadre supérieurParis</v>
      </c>
      <c r="N81" s="24">
        <f t="shared" si="17"/>
        <v>23623</v>
      </c>
      <c r="O81" s="17">
        <f t="shared" si="18"/>
        <v>0</v>
      </c>
      <c r="P81" s="17">
        <f t="shared" si="19"/>
        <v>0</v>
      </c>
      <c r="Q81" s="17">
        <f t="shared" si="20"/>
        <v>87000</v>
      </c>
      <c r="R81" s="19" t="str">
        <f t="shared" si="21"/>
        <v>hommeParis</v>
      </c>
      <c r="S81" s="17">
        <f t="shared" si="22"/>
        <v>1</v>
      </c>
    </row>
    <row r="82" spans="1:19" s="17" customFormat="1" x14ac:dyDescent="0.2">
      <c r="A82" s="26" t="str">
        <f t="shared" si="24"/>
        <v>CAND6545</v>
      </c>
      <c r="B82" s="26" t="str">
        <f t="shared" si="24"/>
        <v>DENIS</v>
      </c>
      <c r="C82" s="26" t="str">
        <f t="shared" si="24"/>
        <v>Claudine</v>
      </c>
      <c r="D82" s="26" t="str">
        <f t="shared" si="24"/>
        <v>1-agent</v>
      </c>
      <c r="E82" s="26" t="str">
        <f t="shared" si="24"/>
        <v>Nice</v>
      </c>
      <c r="F82" s="26" t="str">
        <f t="shared" si="24"/>
        <v>pièce 136</v>
      </c>
      <c r="G82" s="26">
        <f t="shared" si="24"/>
        <v>3669</v>
      </c>
      <c r="H82" s="26">
        <f t="shared" si="24"/>
        <v>21659.919999999998</v>
      </c>
      <c r="I82" s="26" t="str">
        <f t="shared" si="24"/>
        <v>femme</v>
      </c>
      <c r="J82" s="26">
        <f t="shared" si="24"/>
        <v>26644</v>
      </c>
      <c r="K82" s="26">
        <f t="shared" si="24"/>
        <v>39</v>
      </c>
      <c r="L82" s="19" t="str">
        <f t="shared" si="15"/>
        <v>femme1-agent</v>
      </c>
      <c r="M82" s="19" t="str">
        <f t="shared" si="16"/>
        <v>femme1-agentNice</v>
      </c>
      <c r="N82" s="24" t="str">
        <f t="shared" si="17"/>
        <v>-</v>
      </c>
      <c r="O82" s="17">
        <f t="shared" si="18"/>
        <v>0</v>
      </c>
      <c r="P82" s="17">
        <f t="shared" si="19"/>
        <v>1</v>
      </c>
      <c r="Q82" s="17" t="str">
        <f t="shared" si="20"/>
        <v>-</v>
      </c>
      <c r="R82" s="19" t="str">
        <f t="shared" si="21"/>
        <v>femmeNice</v>
      </c>
      <c r="S82" s="17">
        <f t="shared" si="22"/>
        <v>1</v>
      </c>
    </row>
    <row r="83" spans="1:19" s="17" customFormat="1" x14ac:dyDescent="0.2">
      <c r="A83" s="26" t="str">
        <f t="shared" si="24"/>
        <v>IXID6657</v>
      </c>
      <c r="B83" s="26" t="str">
        <f t="shared" si="24"/>
        <v>DESHAYES</v>
      </c>
      <c r="C83" s="26" t="str">
        <f t="shared" si="24"/>
        <v>Isabelle</v>
      </c>
      <c r="D83" s="26" t="str">
        <f t="shared" si="24"/>
        <v>1-agent</v>
      </c>
      <c r="E83" s="26" t="str">
        <f t="shared" si="24"/>
        <v>Nice</v>
      </c>
      <c r="F83" s="26" t="str">
        <f t="shared" si="24"/>
        <v>pièce 138</v>
      </c>
      <c r="G83" s="26">
        <f t="shared" si="24"/>
        <v>3822</v>
      </c>
      <c r="H83" s="26">
        <f t="shared" si="24"/>
        <v>22779.11</v>
      </c>
      <c r="I83" s="26" t="str">
        <f t="shared" si="24"/>
        <v>femme</v>
      </c>
      <c r="J83" s="26">
        <f t="shared" si="24"/>
        <v>24954</v>
      </c>
      <c r="K83" s="26">
        <f t="shared" si="24"/>
        <v>43</v>
      </c>
      <c r="L83" s="19" t="str">
        <f t="shared" si="15"/>
        <v>femme1-agent</v>
      </c>
      <c r="M83" s="19" t="str">
        <f t="shared" si="16"/>
        <v>femme1-agentNice</v>
      </c>
      <c r="N83" s="24" t="str">
        <f t="shared" si="17"/>
        <v>-</v>
      </c>
      <c r="O83" s="17">
        <f t="shared" si="18"/>
        <v>0</v>
      </c>
      <c r="P83" s="17">
        <f t="shared" si="19"/>
        <v>1</v>
      </c>
      <c r="Q83" s="17" t="str">
        <f t="shared" si="20"/>
        <v>-</v>
      </c>
      <c r="R83" s="19" t="str">
        <f t="shared" si="21"/>
        <v>femmeNice</v>
      </c>
      <c r="S83" s="17">
        <f t="shared" si="22"/>
        <v>1</v>
      </c>
    </row>
    <row r="84" spans="1:19" s="17" customFormat="1" x14ac:dyDescent="0.2">
      <c r="A84" s="26" t="str">
        <f t="shared" si="24"/>
        <v>MLQD7466</v>
      </c>
      <c r="B84" s="26" t="str">
        <f t="shared" si="24"/>
        <v>DESROSES</v>
      </c>
      <c r="C84" s="26" t="str">
        <f t="shared" si="24"/>
        <v>Martine</v>
      </c>
      <c r="D84" s="26" t="str">
        <f t="shared" si="24"/>
        <v>1-agent</v>
      </c>
      <c r="E84" s="26" t="str">
        <f t="shared" si="24"/>
        <v>Paris</v>
      </c>
      <c r="F84" s="26" t="str">
        <f t="shared" si="24"/>
        <v>pièce 95</v>
      </c>
      <c r="G84" s="26">
        <f t="shared" si="24"/>
        <v>3119</v>
      </c>
      <c r="H84" s="26">
        <f t="shared" si="24"/>
        <v>25321.49</v>
      </c>
      <c r="I84" s="26" t="str">
        <f t="shared" si="24"/>
        <v>femme</v>
      </c>
      <c r="J84" s="26">
        <f t="shared" si="24"/>
        <v>29001</v>
      </c>
      <c r="K84" s="26">
        <f t="shared" si="24"/>
        <v>32</v>
      </c>
      <c r="L84" s="19" t="str">
        <f t="shared" si="15"/>
        <v>femme1-agent</v>
      </c>
      <c r="M84" s="19" t="str">
        <f t="shared" si="16"/>
        <v>femme1-agentParis</v>
      </c>
      <c r="N84" s="24" t="str">
        <f t="shared" si="17"/>
        <v>-</v>
      </c>
      <c r="O84" s="17">
        <f t="shared" si="18"/>
        <v>0</v>
      </c>
      <c r="P84" s="17">
        <f t="shared" si="19"/>
        <v>0</v>
      </c>
      <c r="Q84" s="17" t="str">
        <f t="shared" si="20"/>
        <v>-</v>
      </c>
      <c r="R84" s="19" t="str">
        <f t="shared" si="21"/>
        <v>femmeParis</v>
      </c>
      <c r="S84" s="17">
        <f t="shared" si="22"/>
        <v>1</v>
      </c>
    </row>
    <row r="85" spans="1:19" s="17" customFormat="1" x14ac:dyDescent="0.2">
      <c r="A85" s="26" t="str">
        <f t="shared" si="24"/>
        <v>RJND6600</v>
      </c>
      <c r="B85" s="26" t="str">
        <f t="shared" si="24"/>
        <v>DESTAIN</v>
      </c>
      <c r="C85" s="26" t="str">
        <f t="shared" si="24"/>
        <v>Roseline</v>
      </c>
      <c r="D85" s="26" t="str">
        <f t="shared" si="24"/>
        <v>3-cadre</v>
      </c>
      <c r="E85" s="26" t="str">
        <f t="shared" si="24"/>
        <v>Paris</v>
      </c>
      <c r="F85" s="26" t="str">
        <f t="shared" si="24"/>
        <v>pièce 255</v>
      </c>
      <c r="G85" s="26">
        <f t="shared" si="24"/>
        <v>3152</v>
      </c>
      <c r="H85" s="26">
        <f t="shared" si="24"/>
        <v>45178.080000000002</v>
      </c>
      <c r="I85" s="26" t="str">
        <f t="shared" si="24"/>
        <v>femme</v>
      </c>
      <c r="J85" s="26">
        <f t="shared" si="24"/>
        <v>24529</v>
      </c>
      <c r="K85" s="26">
        <f t="shared" si="24"/>
        <v>44</v>
      </c>
      <c r="L85" s="19" t="str">
        <f t="shared" si="15"/>
        <v>femme3-cadre</v>
      </c>
      <c r="M85" s="19" t="str">
        <f t="shared" si="16"/>
        <v>femme3-cadreParis</v>
      </c>
      <c r="N85" s="24" t="str">
        <f t="shared" si="17"/>
        <v>-</v>
      </c>
      <c r="O85" s="17">
        <f t="shared" si="18"/>
        <v>1</v>
      </c>
      <c r="P85" s="17">
        <f t="shared" si="19"/>
        <v>0</v>
      </c>
      <c r="Q85" s="17">
        <f t="shared" si="20"/>
        <v>45178.080000000002</v>
      </c>
      <c r="R85" s="19" t="str">
        <f t="shared" si="21"/>
        <v>femmeParis</v>
      </c>
      <c r="S85" s="17">
        <f t="shared" si="22"/>
        <v>1</v>
      </c>
    </row>
    <row r="86" spans="1:19" s="17" customFormat="1" x14ac:dyDescent="0.2">
      <c r="A86" s="26" t="str">
        <f t="shared" si="24"/>
        <v>YKKD5702</v>
      </c>
      <c r="B86" s="26" t="str">
        <f t="shared" si="24"/>
        <v>D'HÉROUVILLE</v>
      </c>
      <c r="C86" s="26" t="str">
        <f t="shared" si="24"/>
        <v>Yolande</v>
      </c>
      <c r="D86" s="26" t="str">
        <f t="shared" si="24"/>
        <v>1-agent</v>
      </c>
      <c r="E86" s="26" t="str">
        <f t="shared" si="24"/>
        <v>Strasbourg</v>
      </c>
      <c r="F86" s="26" t="str">
        <f t="shared" si="24"/>
        <v>pièce 53</v>
      </c>
      <c r="G86" s="26">
        <f t="shared" si="24"/>
        <v>3259</v>
      </c>
      <c r="H86" s="26">
        <f t="shared" si="24"/>
        <v>23611.360000000001</v>
      </c>
      <c r="I86" s="26" t="str">
        <f t="shared" si="24"/>
        <v>femme</v>
      </c>
      <c r="J86" s="26">
        <f t="shared" si="24"/>
        <v>22319</v>
      </c>
      <c r="K86" s="26">
        <f t="shared" si="24"/>
        <v>50</v>
      </c>
      <c r="L86" s="19" t="str">
        <f t="shared" si="15"/>
        <v>femme1-agent</v>
      </c>
      <c r="M86" s="19" t="str">
        <f t="shared" si="16"/>
        <v>femme1-agentStrasbourg</v>
      </c>
      <c r="N86" s="24" t="str">
        <f t="shared" si="17"/>
        <v>-</v>
      </c>
      <c r="O86" s="17">
        <f t="shared" si="18"/>
        <v>0</v>
      </c>
      <c r="P86" s="17">
        <f t="shared" si="19"/>
        <v>1</v>
      </c>
      <c r="Q86" s="17" t="str">
        <f t="shared" si="20"/>
        <v>-</v>
      </c>
      <c r="R86" s="19" t="str">
        <f t="shared" si="21"/>
        <v>femmeStrasbourg</v>
      </c>
      <c r="S86" s="17">
        <f t="shared" si="22"/>
        <v>1</v>
      </c>
    </row>
    <row r="87" spans="1:19" s="17" customFormat="1" x14ac:dyDescent="0.2">
      <c r="A87" s="26" t="str">
        <f t="shared" si="24"/>
        <v>NXCD6257</v>
      </c>
      <c r="B87" s="26" t="str">
        <f t="shared" si="24"/>
        <v>DI</v>
      </c>
      <c r="C87" s="26" t="str">
        <f t="shared" si="24"/>
        <v>Nadine</v>
      </c>
      <c r="D87" s="26" t="str">
        <f t="shared" si="24"/>
        <v>1-agent</v>
      </c>
      <c r="E87" s="26" t="str">
        <f t="shared" si="24"/>
        <v>Paris</v>
      </c>
      <c r="F87" s="26" t="str">
        <f t="shared" si="24"/>
        <v>pièce 206</v>
      </c>
      <c r="G87" s="26">
        <f t="shared" si="24"/>
        <v>3727</v>
      </c>
      <c r="H87" s="26">
        <f t="shared" si="24"/>
        <v>24482.34</v>
      </c>
      <c r="I87" s="26" t="str">
        <f t="shared" si="24"/>
        <v>femme</v>
      </c>
      <c r="J87" s="26">
        <f t="shared" si="24"/>
        <v>24221</v>
      </c>
      <c r="K87" s="26">
        <f t="shared" si="24"/>
        <v>45</v>
      </c>
      <c r="L87" s="19" t="str">
        <f t="shared" si="15"/>
        <v>femme1-agent</v>
      </c>
      <c r="M87" s="19" t="str">
        <f t="shared" si="16"/>
        <v>femme1-agentParis</v>
      </c>
      <c r="N87" s="24" t="str">
        <f t="shared" si="17"/>
        <v>-</v>
      </c>
      <c r="O87" s="17">
        <f t="shared" si="18"/>
        <v>0</v>
      </c>
      <c r="P87" s="17">
        <f t="shared" si="19"/>
        <v>1</v>
      </c>
      <c r="Q87" s="17" t="str">
        <f t="shared" si="20"/>
        <v>-</v>
      </c>
      <c r="R87" s="19" t="str">
        <f t="shared" si="21"/>
        <v>femmeParis</v>
      </c>
      <c r="S87" s="17">
        <f t="shared" si="22"/>
        <v>0</v>
      </c>
    </row>
    <row r="88" spans="1:19" s="17" customFormat="1" x14ac:dyDescent="0.2">
      <c r="A88" s="26" t="str">
        <f t="shared" si="24"/>
        <v>LIVD8556</v>
      </c>
      <c r="B88" s="26" t="str">
        <f t="shared" si="24"/>
        <v>DONG</v>
      </c>
      <c r="C88" s="26" t="str">
        <f t="shared" si="24"/>
        <v>Laetitia</v>
      </c>
      <c r="D88" s="26" t="str">
        <f t="shared" si="24"/>
        <v>1-agent</v>
      </c>
      <c r="E88" s="26" t="str">
        <f t="shared" si="24"/>
        <v>Nice</v>
      </c>
      <c r="F88" s="26" t="str">
        <f t="shared" si="24"/>
        <v>pièce 74</v>
      </c>
      <c r="G88" s="26">
        <f t="shared" si="24"/>
        <v>3647</v>
      </c>
      <c r="H88" s="26">
        <f t="shared" si="24"/>
        <v>24623.360000000001</v>
      </c>
      <c r="I88" s="26" t="str">
        <f t="shared" si="24"/>
        <v>femme</v>
      </c>
      <c r="J88" s="26">
        <f t="shared" si="24"/>
        <v>30846</v>
      </c>
      <c r="K88" s="26">
        <f t="shared" si="24"/>
        <v>27</v>
      </c>
      <c r="L88" s="19" t="str">
        <f t="shared" si="15"/>
        <v>femme1-agent</v>
      </c>
      <c r="M88" s="19" t="str">
        <f t="shared" si="16"/>
        <v>femme1-agentNice</v>
      </c>
      <c r="N88" s="24" t="str">
        <f t="shared" si="17"/>
        <v>-</v>
      </c>
      <c r="O88" s="17">
        <f t="shared" si="18"/>
        <v>0</v>
      </c>
      <c r="P88" s="17">
        <f t="shared" si="19"/>
        <v>1</v>
      </c>
      <c r="Q88" s="17" t="str">
        <f t="shared" si="20"/>
        <v>-</v>
      </c>
      <c r="R88" s="19" t="str">
        <f t="shared" si="21"/>
        <v>femmeNice</v>
      </c>
      <c r="S88" s="17">
        <f t="shared" si="22"/>
        <v>0</v>
      </c>
    </row>
    <row r="89" spans="1:19" s="17" customFormat="1" x14ac:dyDescent="0.2">
      <c r="A89" s="26" t="str">
        <f t="shared" si="24"/>
        <v>JMSD4700</v>
      </c>
      <c r="B89" s="26" t="str">
        <f t="shared" si="24"/>
        <v>DORLEANS</v>
      </c>
      <c r="C89" s="26" t="str">
        <f t="shared" si="24"/>
        <v>François-Xavier</v>
      </c>
      <c r="D89" s="26" t="str">
        <f t="shared" si="24"/>
        <v>3-cadre</v>
      </c>
      <c r="E89" s="26" t="str">
        <f t="shared" si="24"/>
        <v>Nice</v>
      </c>
      <c r="F89" s="26" t="str">
        <f t="shared" si="24"/>
        <v>pièce 211</v>
      </c>
      <c r="G89" s="26">
        <f t="shared" si="24"/>
        <v>3162</v>
      </c>
      <c r="H89" s="26">
        <f t="shared" si="24"/>
        <v>44590.01</v>
      </c>
      <c r="I89" s="26" t="str">
        <f t="shared" si="24"/>
        <v>homme</v>
      </c>
      <c r="J89" s="26">
        <f t="shared" si="24"/>
        <v>18897</v>
      </c>
      <c r="K89" s="26">
        <f t="shared" si="24"/>
        <v>60</v>
      </c>
      <c r="L89" s="19" t="str">
        <f t="shared" si="15"/>
        <v>homme3-cadre</v>
      </c>
      <c r="M89" s="19" t="str">
        <f t="shared" si="16"/>
        <v>homme3-cadreNice</v>
      </c>
      <c r="N89" s="24" t="str">
        <f t="shared" si="17"/>
        <v>-</v>
      </c>
      <c r="O89" s="17">
        <f t="shared" si="18"/>
        <v>0</v>
      </c>
      <c r="P89" s="17">
        <f t="shared" si="19"/>
        <v>0</v>
      </c>
      <c r="Q89" s="17">
        <f t="shared" si="20"/>
        <v>44590.01</v>
      </c>
      <c r="R89" s="19" t="str">
        <f t="shared" si="21"/>
        <v>hommeNice</v>
      </c>
      <c r="S89" s="17">
        <f t="shared" si="22"/>
        <v>1</v>
      </c>
    </row>
    <row r="90" spans="1:19" s="17" customFormat="1" x14ac:dyDescent="0.2">
      <c r="A90" s="26" t="str">
        <f t="shared" si="24"/>
        <v>JMSP8176</v>
      </c>
      <c r="B90" s="26" t="str">
        <f t="shared" si="24"/>
        <v>DORLEANS</v>
      </c>
      <c r="C90" s="26" t="str">
        <f t="shared" si="24"/>
        <v>Jérémie</v>
      </c>
      <c r="D90" s="26" t="str">
        <f t="shared" si="24"/>
        <v>2-maitrise</v>
      </c>
      <c r="E90" s="26" t="str">
        <f t="shared" si="24"/>
        <v>Paris</v>
      </c>
      <c r="F90" s="26" t="str">
        <f t="shared" si="24"/>
        <v>pièce 229</v>
      </c>
      <c r="G90" s="26">
        <f t="shared" si="24"/>
        <v>3409</v>
      </c>
      <c r="H90" s="26">
        <f t="shared" si="24"/>
        <v>25554.58</v>
      </c>
      <c r="I90" s="26" t="str">
        <f t="shared" si="24"/>
        <v>homme</v>
      </c>
      <c r="J90" s="26">
        <f t="shared" si="24"/>
        <v>32464</v>
      </c>
      <c r="K90" s="26">
        <f t="shared" si="24"/>
        <v>23</v>
      </c>
      <c r="L90" s="19" t="str">
        <f t="shared" si="15"/>
        <v>homme2-maitrise</v>
      </c>
      <c r="M90" s="19" t="str">
        <f t="shared" si="16"/>
        <v>homme2-maitriseParis</v>
      </c>
      <c r="N90" s="24" t="str">
        <f t="shared" si="17"/>
        <v>-</v>
      </c>
      <c r="O90" s="17">
        <f t="shared" si="18"/>
        <v>0</v>
      </c>
      <c r="P90" s="17">
        <f t="shared" si="19"/>
        <v>0</v>
      </c>
      <c r="Q90" s="17">
        <f t="shared" si="20"/>
        <v>25554.58</v>
      </c>
      <c r="R90" s="19" t="str">
        <f t="shared" si="21"/>
        <v>hommeParis</v>
      </c>
      <c r="S90" s="17">
        <f t="shared" si="22"/>
        <v>1</v>
      </c>
    </row>
    <row r="91" spans="1:19" s="17" customFormat="1" x14ac:dyDescent="0.2">
      <c r="A91" s="26" t="str">
        <f t="shared" ref="A91:K100" si="25">INDEX(Feuille_base_de_données,ROW(),COLUMN())</f>
        <v>SXND8105</v>
      </c>
      <c r="B91" s="26" t="str">
        <f t="shared" si="25"/>
        <v>DOUCOURE</v>
      </c>
      <c r="C91" s="26" t="str">
        <f t="shared" si="25"/>
        <v>Sébastien</v>
      </c>
      <c r="D91" s="26" t="str">
        <f t="shared" si="25"/>
        <v>1-agent</v>
      </c>
      <c r="E91" s="26" t="str">
        <f t="shared" si="25"/>
        <v>Nice</v>
      </c>
      <c r="F91" s="26" t="str">
        <f t="shared" si="25"/>
        <v>pièce 115</v>
      </c>
      <c r="G91" s="26">
        <f t="shared" si="25"/>
        <v>3114</v>
      </c>
      <c r="H91" s="26">
        <f t="shared" si="25"/>
        <v>25381.22</v>
      </c>
      <c r="I91" s="26" t="str">
        <f t="shared" si="25"/>
        <v>homme</v>
      </c>
      <c r="J91" s="26">
        <f t="shared" si="25"/>
        <v>31046</v>
      </c>
      <c r="K91" s="26">
        <f t="shared" si="25"/>
        <v>27</v>
      </c>
      <c r="L91" s="19" t="str">
        <f t="shared" si="15"/>
        <v>homme1-agent</v>
      </c>
      <c r="M91" s="19" t="str">
        <f t="shared" si="16"/>
        <v>homme1-agentNice</v>
      </c>
      <c r="N91" s="24" t="str">
        <f t="shared" si="17"/>
        <v>-</v>
      </c>
      <c r="O91" s="17">
        <f t="shared" si="18"/>
        <v>0</v>
      </c>
      <c r="P91" s="17">
        <f t="shared" si="19"/>
        <v>0</v>
      </c>
      <c r="Q91" s="17" t="str">
        <f t="shared" si="20"/>
        <v>-</v>
      </c>
      <c r="R91" s="19" t="str">
        <f t="shared" si="21"/>
        <v>hommeNice</v>
      </c>
      <c r="S91" s="17">
        <f t="shared" si="22"/>
        <v>1</v>
      </c>
    </row>
    <row r="92" spans="1:19" s="17" customFormat="1" x14ac:dyDescent="0.2">
      <c r="A92" s="26" t="str">
        <f t="shared" si="25"/>
        <v>SPRD5631</v>
      </c>
      <c r="B92" s="26" t="str">
        <f t="shared" si="25"/>
        <v>DUPRÉ</v>
      </c>
      <c r="C92" s="26" t="str">
        <f t="shared" si="25"/>
        <v>Sophie</v>
      </c>
      <c r="D92" s="26" t="str">
        <f t="shared" si="25"/>
        <v>3-cadre</v>
      </c>
      <c r="E92" s="26" t="str">
        <f t="shared" si="25"/>
        <v>Nice</v>
      </c>
      <c r="F92" s="26" t="str">
        <f t="shared" si="25"/>
        <v>pièce 62</v>
      </c>
      <c r="G92" s="26">
        <f t="shared" si="25"/>
        <v>3075</v>
      </c>
      <c r="H92" s="26">
        <f t="shared" si="25"/>
        <v>44364.74</v>
      </c>
      <c r="I92" s="26" t="str">
        <f t="shared" si="25"/>
        <v>femme</v>
      </c>
      <c r="J92" s="26">
        <f t="shared" si="25"/>
        <v>20357</v>
      </c>
      <c r="K92" s="26">
        <f t="shared" si="25"/>
        <v>56</v>
      </c>
      <c r="L92" s="19" t="str">
        <f t="shared" si="15"/>
        <v>femme3-cadre</v>
      </c>
      <c r="M92" s="19" t="str">
        <f t="shared" si="16"/>
        <v>femme3-cadreNice</v>
      </c>
      <c r="N92" s="24" t="str">
        <f t="shared" si="17"/>
        <v>-</v>
      </c>
      <c r="O92" s="17">
        <f t="shared" si="18"/>
        <v>1</v>
      </c>
      <c r="P92" s="17">
        <f t="shared" si="19"/>
        <v>0</v>
      </c>
      <c r="Q92" s="17">
        <f t="shared" si="20"/>
        <v>44364.74</v>
      </c>
      <c r="R92" s="19" t="str">
        <f t="shared" si="21"/>
        <v>femmeNice</v>
      </c>
      <c r="S92" s="17">
        <f t="shared" si="22"/>
        <v>0</v>
      </c>
    </row>
    <row r="93" spans="1:19" s="17" customFormat="1" x14ac:dyDescent="0.2">
      <c r="A93" s="26" t="str">
        <f t="shared" si="25"/>
        <v>AVGD5737</v>
      </c>
      <c r="B93" s="26" t="str">
        <f t="shared" si="25"/>
        <v>DUROC</v>
      </c>
      <c r="C93" s="26" t="str">
        <f t="shared" si="25"/>
        <v>Annie</v>
      </c>
      <c r="D93" s="26" t="str">
        <f t="shared" si="25"/>
        <v>1-agent</v>
      </c>
      <c r="E93" s="26" t="str">
        <f t="shared" si="25"/>
        <v>Nice</v>
      </c>
      <c r="F93" s="26" t="str">
        <f t="shared" si="25"/>
        <v>pièce 64</v>
      </c>
      <c r="G93" s="26">
        <f t="shared" si="25"/>
        <v>3819</v>
      </c>
      <c r="H93" s="26">
        <f t="shared" si="25"/>
        <v>25883.11</v>
      </c>
      <c r="I93" s="26" t="str">
        <f t="shared" si="25"/>
        <v>femme</v>
      </c>
      <c r="J93" s="26">
        <f t="shared" si="25"/>
        <v>21907</v>
      </c>
      <c r="K93" s="26">
        <f t="shared" si="25"/>
        <v>52</v>
      </c>
      <c r="L93" s="19" t="str">
        <f t="shared" si="15"/>
        <v>femme1-agent</v>
      </c>
      <c r="M93" s="19" t="str">
        <f t="shared" si="16"/>
        <v>femme1-agentNice</v>
      </c>
      <c r="N93" s="24" t="str">
        <f t="shared" si="17"/>
        <v>-</v>
      </c>
      <c r="O93" s="17">
        <f t="shared" si="18"/>
        <v>0</v>
      </c>
      <c r="P93" s="17">
        <f t="shared" si="19"/>
        <v>0</v>
      </c>
      <c r="Q93" s="17" t="str">
        <f t="shared" si="20"/>
        <v>-</v>
      </c>
      <c r="R93" s="19" t="str">
        <f t="shared" si="21"/>
        <v>femmeNice</v>
      </c>
      <c r="S93" s="17">
        <f t="shared" si="22"/>
        <v>0</v>
      </c>
    </row>
    <row r="94" spans="1:19" s="17" customFormat="1" x14ac:dyDescent="0.2">
      <c r="A94" s="26" t="str">
        <f t="shared" si="25"/>
        <v>JLVD8341</v>
      </c>
      <c r="B94" s="26" t="str">
        <f t="shared" si="25"/>
        <v>EGREVE</v>
      </c>
      <c r="C94" s="26" t="str">
        <f t="shared" si="25"/>
        <v>Aymeric</v>
      </c>
      <c r="D94" s="26" t="str">
        <f t="shared" si="25"/>
        <v>1-agent</v>
      </c>
      <c r="E94" s="26" t="str">
        <f t="shared" si="25"/>
        <v>Nice</v>
      </c>
      <c r="F94" s="26" t="str">
        <f t="shared" si="25"/>
        <v>pièce 221</v>
      </c>
      <c r="G94" s="26">
        <f t="shared" si="25"/>
        <v>3113</v>
      </c>
      <c r="H94" s="26">
        <f t="shared" si="25"/>
        <v>19502.82</v>
      </c>
      <c r="I94" s="26" t="str">
        <f t="shared" si="25"/>
        <v>homme</v>
      </c>
      <c r="J94" s="26">
        <f t="shared" si="25"/>
        <v>33872</v>
      </c>
      <c r="K94" s="26">
        <f t="shared" si="25"/>
        <v>19</v>
      </c>
      <c r="L94" s="19" t="str">
        <f t="shared" si="15"/>
        <v>homme1-agent</v>
      </c>
      <c r="M94" s="19" t="str">
        <f t="shared" si="16"/>
        <v>homme1-agentNice</v>
      </c>
      <c r="N94" s="24" t="str">
        <f t="shared" si="17"/>
        <v>-</v>
      </c>
      <c r="O94" s="17">
        <f t="shared" si="18"/>
        <v>0</v>
      </c>
      <c r="P94" s="17">
        <f t="shared" si="19"/>
        <v>0</v>
      </c>
      <c r="Q94" s="17" t="str">
        <f t="shared" si="20"/>
        <v>-</v>
      </c>
      <c r="R94" s="19" t="str">
        <f t="shared" si="21"/>
        <v>hommeNice</v>
      </c>
      <c r="S94" s="17">
        <f t="shared" si="22"/>
        <v>1</v>
      </c>
    </row>
    <row r="95" spans="1:19" s="17" customFormat="1" x14ac:dyDescent="0.2">
      <c r="A95" s="26" t="str">
        <f t="shared" si="25"/>
        <v>JMSE5573</v>
      </c>
      <c r="B95" s="26" t="str">
        <f t="shared" si="25"/>
        <v>EGREVE</v>
      </c>
      <c r="C95" s="26" t="str">
        <f t="shared" si="25"/>
        <v>Jean-René</v>
      </c>
      <c r="D95" s="26" t="str">
        <f t="shared" si="25"/>
        <v>4-cadre supérieur</v>
      </c>
      <c r="E95" s="26" t="str">
        <f t="shared" si="25"/>
        <v>Nice</v>
      </c>
      <c r="F95" s="26" t="str">
        <f t="shared" si="25"/>
        <v>pièce 217</v>
      </c>
      <c r="G95" s="26">
        <f t="shared" si="25"/>
        <v>3629</v>
      </c>
      <c r="H95" s="26">
        <f t="shared" si="25"/>
        <v>98847.93</v>
      </c>
      <c r="I95" s="26" t="str">
        <f t="shared" si="25"/>
        <v>homme</v>
      </c>
      <c r="J95" s="26">
        <f t="shared" si="25"/>
        <v>21929</v>
      </c>
      <c r="K95" s="26">
        <f t="shared" si="25"/>
        <v>51</v>
      </c>
      <c r="L95" s="19" t="str">
        <f t="shared" si="15"/>
        <v>homme4-cadre supérieur</v>
      </c>
      <c r="M95" s="19" t="str">
        <f t="shared" si="16"/>
        <v>homme4-cadre supérieurNice</v>
      </c>
      <c r="N95" s="24">
        <f t="shared" si="17"/>
        <v>21929</v>
      </c>
      <c r="O95" s="17">
        <f t="shared" si="18"/>
        <v>0</v>
      </c>
      <c r="P95" s="17">
        <f t="shared" si="19"/>
        <v>0</v>
      </c>
      <c r="Q95" s="17">
        <f t="shared" si="20"/>
        <v>98847.93</v>
      </c>
      <c r="R95" s="19" t="str">
        <f t="shared" si="21"/>
        <v>hommeNice</v>
      </c>
      <c r="S95" s="17">
        <f t="shared" si="22"/>
        <v>1</v>
      </c>
    </row>
    <row r="96" spans="1:19" s="17" customFormat="1" x14ac:dyDescent="0.2">
      <c r="A96" s="26" t="str">
        <f t="shared" si="25"/>
        <v>NGNE6540</v>
      </c>
      <c r="B96" s="26" t="str">
        <f t="shared" si="25"/>
        <v>EL KAABI</v>
      </c>
      <c r="C96" s="26" t="str">
        <f t="shared" si="25"/>
        <v>Nicole</v>
      </c>
      <c r="D96" s="26" t="str">
        <f t="shared" si="25"/>
        <v>1-agent</v>
      </c>
      <c r="E96" s="26" t="str">
        <f t="shared" si="25"/>
        <v>Paris</v>
      </c>
      <c r="F96" s="26" t="str">
        <f t="shared" si="25"/>
        <v>pièce 56</v>
      </c>
      <c r="G96" s="26">
        <f t="shared" si="25"/>
        <v>3172</v>
      </c>
      <c r="H96" s="26">
        <f t="shared" si="25"/>
        <v>26314.34</v>
      </c>
      <c r="I96" s="26" t="str">
        <f t="shared" si="25"/>
        <v>femme</v>
      </c>
      <c r="J96" s="26">
        <f t="shared" si="25"/>
        <v>24892</v>
      </c>
      <c r="K96" s="26">
        <f t="shared" si="25"/>
        <v>43</v>
      </c>
      <c r="L96" s="19" t="str">
        <f t="shared" si="15"/>
        <v>femme1-agent</v>
      </c>
      <c r="M96" s="19" t="str">
        <f t="shared" si="16"/>
        <v>femme1-agentParis</v>
      </c>
      <c r="N96" s="24" t="str">
        <f t="shared" si="17"/>
        <v>-</v>
      </c>
      <c r="O96" s="17">
        <f t="shared" si="18"/>
        <v>0</v>
      </c>
      <c r="P96" s="17">
        <f t="shared" si="19"/>
        <v>0</v>
      </c>
      <c r="Q96" s="17" t="str">
        <f t="shared" si="20"/>
        <v>-</v>
      </c>
      <c r="R96" s="19" t="str">
        <f t="shared" si="21"/>
        <v>femmeParis</v>
      </c>
      <c r="S96" s="17">
        <f t="shared" si="22"/>
        <v>1</v>
      </c>
    </row>
    <row r="97" spans="1:19" s="17" customFormat="1" x14ac:dyDescent="0.2">
      <c r="A97" s="26" t="str">
        <f t="shared" si="25"/>
        <v>PJGF6611</v>
      </c>
      <c r="B97" s="26" t="str">
        <f t="shared" si="25"/>
        <v>FALZON</v>
      </c>
      <c r="C97" s="26" t="str">
        <f t="shared" si="25"/>
        <v>Patricia</v>
      </c>
      <c r="D97" s="26" t="str">
        <f t="shared" si="25"/>
        <v>2-maitrise</v>
      </c>
      <c r="E97" s="26" t="str">
        <f t="shared" si="25"/>
        <v>Paris</v>
      </c>
      <c r="F97" s="26" t="str">
        <f t="shared" si="25"/>
        <v>pièce 22</v>
      </c>
      <c r="G97" s="26">
        <f t="shared" si="25"/>
        <v>3673</v>
      </c>
      <c r="H97" s="26">
        <f t="shared" si="25"/>
        <v>27905.19</v>
      </c>
      <c r="I97" s="26" t="str">
        <f t="shared" si="25"/>
        <v>femme</v>
      </c>
      <c r="J97" s="26">
        <f t="shared" si="25"/>
        <v>24052</v>
      </c>
      <c r="K97" s="26">
        <f t="shared" si="25"/>
        <v>46</v>
      </c>
      <c r="L97" s="19" t="str">
        <f t="shared" si="15"/>
        <v>femme2-maitrise</v>
      </c>
      <c r="M97" s="19" t="str">
        <f t="shared" si="16"/>
        <v>femme2-maitriseParis</v>
      </c>
      <c r="N97" s="24" t="str">
        <f t="shared" si="17"/>
        <v>-</v>
      </c>
      <c r="O97" s="17">
        <f t="shared" si="18"/>
        <v>0</v>
      </c>
      <c r="P97" s="17">
        <f t="shared" si="19"/>
        <v>0</v>
      </c>
      <c r="Q97" s="17">
        <f t="shared" si="20"/>
        <v>27905.19</v>
      </c>
      <c r="R97" s="19" t="str">
        <f t="shared" si="21"/>
        <v>femmeParis</v>
      </c>
      <c r="S97" s="17">
        <f t="shared" si="22"/>
        <v>1</v>
      </c>
    </row>
    <row r="98" spans="1:19" s="17" customFormat="1" x14ac:dyDescent="0.2">
      <c r="A98" s="26" t="str">
        <f t="shared" si="25"/>
        <v>MMOF6157</v>
      </c>
      <c r="B98" s="26" t="str">
        <f t="shared" si="25"/>
        <v>FARIDI</v>
      </c>
      <c r="C98" s="26" t="str">
        <f t="shared" si="25"/>
        <v>Murielle</v>
      </c>
      <c r="D98" s="26" t="str">
        <f t="shared" si="25"/>
        <v>1-agent</v>
      </c>
      <c r="E98" s="26" t="str">
        <f t="shared" si="25"/>
        <v>Paris</v>
      </c>
      <c r="F98" s="26">
        <f t="shared" si="25"/>
        <v>0</v>
      </c>
      <c r="G98" s="26">
        <f t="shared" si="25"/>
        <v>3861</v>
      </c>
      <c r="H98" s="26">
        <f t="shared" si="25"/>
        <v>29056.19</v>
      </c>
      <c r="I98" s="26" t="str">
        <f t="shared" si="25"/>
        <v>femme</v>
      </c>
      <c r="J98" s="26">
        <f t="shared" si="25"/>
        <v>26494</v>
      </c>
      <c r="K98" s="26">
        <f t="shared" si="25"/>
        <v>39</v>
      </c>
      <c r="L98" s="19" t="str">
        <f t="shared" si="15"/>
        <v>femme1-agent</v>
      </c>
      <c r="M98" s="19" t="str">
        <f t="shared" si="16"/>
        <v>femme1-agentParis</v>
      </c>
      <c r="N98" s="24" t="str">
        <f t="shared" si="17"/>
        <v>-</v>
      </c>
      <c r="O98" s="17">
        <f t="shared" si="18"/>
        <v>0</v>
      </c>
      <c r="P98" s="17">
        <f t="shared" si="19"/>
        <v>0</v>
      </c>
      <c r="Q98" s="17" t="str">
        <f t="shared" si="20"/>
        <v>-</v>
      </c>
      <c r="R98" s="19" t="str">
        <f t="shared" si="21"/>
        <v>femmeParis</v>
      </c>
      <c r="S98" s="17">
        <f t="shared" si="22"/>
        <v>1</v>
      </c>
    </row>
    <row r="99" spans="1:19" s="17" customFormat="1" x14ac:dyDescent="0.2">
      <c r="A99" s="26" t="str">
        <f t="shared" si="25"/>
        <v>MSWF6234</v>
      </c>
      <c r="B99" s="26" t="str">
        <f t="shared" si="25"/>
        <v>FAUCHEUX</v>
      </c>
      <c r="C99" s="26" t="str">
        <f t="shared" si="25"/>
        <v>Michel</v>
      </c>
      <c r="D99" s="26" t="str">
        <f t="shared" si="25"/>
        <v>3-cadre</v>
      </c>
      <c r="E99" s="26" t="str">
        <f t="shared" si="25"/>
        <v>Paris</v>
      </c>
      <c r="F99" s="26" t="str">
        <f t="shared" si="25"/>
        <v>pièce 220</v>
      </c>
      <c r="G99" s="26">
        <f t="shared" si="25"/>
        <v>3557</v>
      </c>
      <c r="H99" s="26">
        <f t="shared" si="25"/>
        <v>47525.79</v>
      </c>
      <c r="I99" s="26" t="str">
        <f t="shared" si="25"/>
        <v>homme</v>
      </c>
      <c r="J99" s="26">
        <f t="shared" si="25"/>
        <v>26355</v>
      </c>
      <c r="K99" s="26">
        <f t="shared" si="25"/>
        <v>39</v>
      </c>
      <c r="L99" s="19" t="str">
        <f t="shared" si="15"/>
        <v>homme3-cadre</v>
      </c>
      <c r="M99" s="19" t="str">
        <f t="shared" si="16"/>
        <v>homme3-cadreParis</v>
      </c>
      <c r="N99" s="24" t="str">
        <f t="shared" si="17"/>
        <v>-</v>
      </c>
      <c r="O99" s="17">
        <f t="shared" si="18"/>
        <v>0</v>
      </c>
      <c r="P99" s="17">
        <f t="shared" si="19"/>
        <v>0</v>
      </c>
      <c r="Q99" s="17">
        <f t="shared" si="20"/>
        <v>47525.79</v>
      </c>
      <c r="R99" s="19" t="str">
        <f t="shared" si="21"/>
        <v>hommeParis</v>
      </c>
      <c r="S99" s="17">
        <f t="shared" si="22"/>
        <v>1</v>
      </c>
    </row>
    <row r="100" spans="1:19" s="17" customFormat="1" x14ac:dyDescent="0.2">
      <c r="A100" s="26" t="str">
        <f t="shared" si="25"/>
        <v>MKYF5727</v>
      </c>
      <c r="B100" s="26" t="str">
        <f t="shared" si="25"/>
        <v>FAUQUIER</v>
      </c>
      <c r="C100" s="26" t="str">
        <f t="shared" si="25"/>
        <v>Mireille</v>
      </c>
      <c r="D100" s="26" t="str">
        <f t="shared" si="25"/>
        <v>1-agent</v>
      </c>
      <c r="E100" s="26" t="str">
        <f t="shared" si="25"/>
        <v>Paris</v>
      </c>
      <c r="F100" s="26" t="str">
        <f t="shared" si="25"/>
        <v>pièce 241</v>
      </c>
      <c r="G100" s="26">
        <f t="shared" si="25"/>
        <v>3417</v>
      </c>
      <c r="H100" s="26">
        <f t="shared" si="25"/>
        <v>24648.16</v>
      </c>
      <c r="I100" s="26" t="str">
        <f t="shared" si="25"/>
        <v>femme</v>
      </c>
      <c r="J100" s="26">
        <f t="shared" si="25"/>
        <v>22564</v>
      </c>
      <c r="K100" s="26">
        <f t="shared" si="25"/>
        <v>50</v>
      </c>
      <c r="L100" s="19" t="str">
        <f t="shared" si="15"/>
        <v>femme1-agent</v>
      </c>
      <c r="M100" s="19" t="str">
        <f t="shared" si="16"/>
        <v>femme1-agentParis</v>
      </c>
      <c r="N100" s="24" t="str">
        <f t="shared" si="17"/>
        <v>-</v>
      </c>
      <c r="O100" s="17">
        <f t="shared" si="18"/>
        <v>0</v>
      </c>
      <c r="P100" s="17">
        <f t="shared" si="19"/>
        <v>1</v>
      </c>
      <c r="Q100" s="17" t="str">
        <f t="shared" si="20"/>
        <v>-</v>
      </c>
      <c r="R100" s="19" t="str">
        <f t="shared" si="21"/>
        <v>femmeParis</v>
      </c>
      <c r="S100" s="17">
        <f t="shared" si="22"/>
        <v>1</v>
      </c>
    </row>
    <row r="101" spans="1:19" s="17" customFormat="1" x14ac:dyDescent="0.2">
      <c r="A101" s="26" t="str">
        <f t="shared" ref="A101:K110" si="26">INDEX(Feuille_base_de_données,ROW(),COLUMN())</f>
        <v>DBPF5706</v>
      </c>
      <c r="B101" s="26" t="str">
        <f t="shared" si="26"/>
        <v>FAVRE</v>
      </c>
      <c r="C101" s="26" t="str">
        <f t="shared" si="26"/>
        <v>Dany</v>
      </c>
      <c r="D101" s="26" t="str">
        <f t="shared" si="26"/>
        <v>1-agent</v>
      </c>
      <c r="E101" s="26" t="str">
        <f t="shared" si="26"/>
        <v>Nice</v>
      </c>
      <c r="F101" s="26" t="str">
        <f t="shared" si="26"/>
        <v>pièce 60</v>
      </c>
      <c r="G101" s="26">
        <f t="shared" si="26"/>
        <v>3118</v>
      </c>
      <c r="H101" s="26">
        <f t="shared" si="26"/>
        <v>22645.7</v>
      </c>
      <c r="I101" s="26" t="str">
        <f t="shared" si="26"/>
        <v>femme</v>
      </c>
      <c r="J101" s="26">
        <f t="shared" si="26"/>
        <v>22348</v>
      </c>
      <c r="K101" s="26">
        <f t="shared" si="26"/>
        <v>50</v>
      </c>
      <c r="L101" s="19" t="str">
        <f t="shared" si="15"/>
        <v>femme1-agent</v>
      </c>
      <c r="M101" s="19" t="str">
        <f t="shared" si="16"/>
        <v>femme1-agentNice</v>
      </c>
      <c r="N101" s="24" t="str">
        <f t="shared" si="17"/>
        <v>-</v>
      </c>
      <c r="O101" s="17">
        <f t="shared" si="18"/>
        <v>0</v>
      </c>
      <c r="P101" s="17">
        <f t="shared" si="19"/>
        <v>1</v>
      </c>
      <c r="Q101" s="17" t="str">
        <f t="shared" si="20"/>
        <v>-</v>
      </c>
      <c r="R101" s="19" t="str">
        <f t="shared" si="21"/>
        <v>femmeNice</v>
      </c>
      <c r="S101" s="17">
        <f t="shared" si="22"/>
        <v>1</v>
      </c>
    </row>
    <row r="102" spans="1:19" s="17" customFormat="1" x14ac:dyDescent="0.2">
      <c r="A102" s="26" t="str">
        <f t="shared" si="26"/>
        <v>DEOF6271</v>
      </c>
      <c r="B102" s="26" t="str">
        <f t="shared" si="26"/>
        <v>FEBVRE</v>
      </c>
      <c r="C102" s="26" t="str">
        <f t="shared" si="26"/>
        <v>Denis</v>
      </c>
      <c r="D102" s="26" t="str">
        <f t="shared" si="26"/>
        <v>4-cadre supérieur</v>
      </c>
      <c r="E102" s="26" t="str">
        <f t="shared" si="26"/>
        <v>Nice</v>
      </c>
      <c r="F102" s="26" t="str">
        <f t="shared" si="26"/>
        <v>pièce 107</v>
      </c>
      <c r="G102" s="26">
        <f t="shared" si="26"/>
        <v>3717</v>
      </c>
      <c r="H102" s="26">
        <f t="shared" si="26"/>
        <v>85762.08</v>
      </c>
      <c r="I102" s="26" t="str">
        <f t="shared" si="26"/>
        <v>homme</v>
      </c>
      <c r="J102" s="26">
        <f t="shared" si="26"/>
        <v>22088</v>
      </c>
      <c r="K102" s="26">
        <f t="shared" si="26"/>
        <v>51</v>
      </c>
      <c r="L102" s="19" t="str">
        <f t="shared" si="15"/>
        <v>homme4-cadre supérieur</v>
      </c>
      <c r="M102" s="19" t="str">
        <f t="shared" si="16"/>
        <v>homme4-cadre supérieurNice</v>
      </c>
      <c r="N102" s="24">
        <f t="shared" si="17"/>
        <v>22088</v>
      </c>
      <c r="O102" s="17">
        <f t="shared" si="18"/>
        <v>0</v>
      </c>
      <c r="P102" s="17">
        <f t="shared" si="19"/>
        <v>0</v>
      </c>
      <c r="Q102" s="17">
        <f t="shared" si="20"/>
        <v>85762.08</v>
      </c>
      <c r="R102" s="19" t="str">
        <f t="shared" si="21"/>
        <v>hommeNice</v>
      </c>
      <c r="S102" s="17">
        <f t="shared" si="22"/>
        <v>1</v>
      </c>
    </row>
    <row r="103" spans="1:19" s="17" customFormat="1" x14ac:dyDescent="0.2">
      <c r="A103" s="26" t="str">
        <f t="shared" si="26"/>
        <v>MFOF5566</v>
      </c>
      <c r="B103" s="26" t="str">
        <f t="shared" si="26"/>
        <v>FEDON</v>
      </c>
      <c r="C103" s="26" t="str">
        <f t="shared" si="26"/>
        <v>Marie-Claude</v>
      </c>
      <c r="D103" s="26" t="str">
        <f t="shared" si="26"/>
        <v>1-agent</v>
      </c>
      <c r="E103" s="26" t="str">
        <f t="shared" si="26"/>
        <v>Nice</v>
      </c>
      <c r="F103" s="26" t="str">
        <f t="shared" si="26"/>
        <v>pièce 132</v>
      </c>
      <c r="G103" s="26">
        <f t="shared" si="26"/>
        <v>3157</v>
      </c>
      <c r="H103" s="26">
        <f t="shared" si="26"/>
        <v>24165.35</v>
      </c>
      <c r="I103" s="26" t="str">
        <f t="shared" si="26"/>
        <v>femme</v>
      </c>
      <c r="J103" s="26">
        <f t="shared" si="26"/>
        <v>22666</v>
      </c>
      <c r="K103" s="26">
        <f t="shared" si="26"/>
        <v>49</v>
      </c>
      <c r="L103" s="19" t="str">
        <f t="shared" si="15"/>
        <v>femme1-agent</v>
      </c>
      <c r="M103" s="19" t="str">
        <f t="shared" si="16"/>
        <v>femme1-agentNice</v>
      </c>
      <c r="N103" s="24" t="str">
        <f t="shared" si="17"/>
        <v>-</v>
      </c>
      <c r="O103" s="17">
        <f t="shared" si="18"/>
        <v>0</v>
      </c>
      <c r="P103" s="17">
        <f t="shared" si="19"/>
        <v>1</v>
      </c>
      <c r="Q103" s="17" t="str">
        <f t="shared" si="20"/>
        <v>-</v>
      </c>
      <c r="R103" s="19" t="str">
        <f t="shared" si="21"/>
        <v>femmeNice</v>
      </c>
      <c r="S103" s="17">
        <f t="shared" si="22"/>
        <v>1</v>
      </c>
    </row>
    <row r="104" spans="1:19" s="17" customFormat="1" x14ac:dyDescent="0.2">
      <c r="A104" s="26" t="str">
        <f t="shared" si="26"/>
        <v>SOWF5545</v>
      </c>
      <c r="B104" s="26" t="str">
        <f t="shared" si="26"/>
        <v>FERNANDEZ</v>
      </c>
      <c r="C104" s="26" t="str">
        <f t="shared" si="26"/>
        <v>Yvette</v>
      </c>
      <c r="D104" s="26" t="str">
        <f t="shared" si="26"/>
        <v>4-cadre supérieur</v>
      </c>
      <c r="E104" s="26" t="str">
        <f t="shared" si="26"/>
        <v>Paris</v>
      </c>
      <c r="F104" s="26" t="str">
        <f t="shared" si="26"/>
        <v>pièce 105</v>
      </c>
      <c r="G104" s="26">
        <f t="shared" si="26"/>
        <v>3984</v>
      </c>
      <c r="H104" s="26">
        <f t="shared" si="26"/>
        <v>91608.38</v>
      </c>
      <c r="I104" s="26" t="str">
        <f t="shared" si="26"/>
        <v>femme</v>
      </c>
      <c r="J104" s="26">
        <f t="shared" si="26"/>
        <v>21124</v>
      </c>
      <c r="K104" s="26">
        <f t="shared" si="26"/>
        <v>54</v>
      </c>
      <c r="L104" s="19" t="str">
        <f t="shared" si="15"/>
        <v>femme4-cadre supérieur</v>
      </c>
      <c r="M104" s="19" t="str">
        <f t="shared" si="16"/>
        <v>femme4-cadre supérieurParis</v>
      </c>
      <c r="N104" s="24">
        <f t="shared" si="17"/>
        <v>21124</v>
      </c>
      <c r="O104" s="17">
        <f t="shared" si="18"/>
        <v>1</v>
      </c>
      <c r="P104" s="17">
        <f t="shared" si="19"/>
        <v>0</v>
      </c>
      <c r="Q104" s="17">
        <f t="shared" si="20"/>
        <v>91608.38</v>
      </c>
      <c r="R104" s="19" t="str">
        <f t="shared" si="21"/>
        <v>femmeParis</v>
      </c>
      <c r="S104" s="17">
        <f t="shared" si="22"/>
        <v>1</v>
      </c>
    </row>
    <row r="105" spans="1:19" s="17" customFormat="1" x14ac:dyDescent="0.2">
      <c r="A105" s="26" t="str">
        <f t="shared" si="26"/>
        <v>YSPF6735</v>
      </c>
      <c r="B105" s="26" t="str">
        <f t="shared" si="26"/>
        <v>FERNANDEZ</v>
      </c>
      <c r="C105" s="26" t="str">
        <f t="shared" si="26"/>
        <v>Yvette</v>
      </c>
      <c r="D105" s="26" t="str">
        <f t="shared" si="26"/>
        <v>3-cadre</v>
      </c>
      <c r="E105" s="26" t="str">
        <f t="shared" si="26"/>
        <v>Strasbourg</v>
      </c>
      <c r="F105" s="26" t="str">
        <f t="shared" si="26"/>
        <v>pièce 78</v>
      </c>
      <c r="G105" s="26">
        <f t="shared" si="26"/>
        <v>3736</v>
      </c>
      <c r="H105" s="26">
        <f t="shared" si="26"/>
        <v>40602.15</v>
      </c>
      <c r="I105" s="26" t="str">
        <f t="shared" si="26"/>
        <v>femme</v>
      </c>
      <c r="J105" s="26">
        <f t="shared" si="26"/>
        <v>24931</v>
      </c>
      <c r="K105" s="26">
        <f t="shared" si="26"/>
        <v>43</v>
      </c>
      <c r="L105" s="19" t="str">
        <f t="shared" si="15"/>
        <v>femme3-cadre</v>
      </c>
      <c r="M105" s="19" t="str">
        <f t="shared" si="16"/>
        <v>femme3-cadreStrasbourg</v>
      </c>
      <c r="N105" s="24" t="str">
        <f t="shared" si="17"/>
        <v>-</v>
      </c>
      <c r="O105" s="17">
        <f t="shared" si="18"/>
        <v>1</v>
      </c>
      <c r="P105" s="17">
        <f t="shared" si="19"/>
        <v>0</v>
      </c>
      <c r="Q105" s="17">
        <f t="shared" si="20"/>
        <v>40602.15</v>
      </c>
      <c r="R105" s="19" t="str">
        <f t="shared" si="21"/>
        <v>femmeStrasbourg</v>
      </c>
      <c r="S105" s="17">
        <f t="shared" si="22"/>
        <v>1</v>
      </c>
    </row>
    <row r="106" spans="1:19" s="17" customFormat="1" x14ac:dyDescent="0.2">
      <c r="A106" s="26" t="str">
        <f t="shared" si="26"/>
        <v>SDSF8642</v>
      </c>
      <c r="B106" s="26" t="str">
        <f t="shared" si="26"/>
        <v>FERRAND</v>
      </c>
      <c r="C106" s="26" t="str">
        <f t="shared" si="26"/>
        <v>Sophie</v>
      </c>
      <c r="D106" s="26" t="str">
        <f t="shared" si="26"/>
        <v>2-maitrise</v>
      </c>
      <c r="E106" s="26" t="str">
        <f t="shared" si="26"/>
        <v>Nice</v>
      </c>
      <c r="F106" s="26" t="str">
        <f t="shared" si="26"/>
        <v>pièce 60</v>
      </c>
      <c r="G106" s="26">
        <f t="shared" si="26"/>
        <v>3122</v>
      </c>
      <c r="H106" s="26">
        <f t="shared" si="26"/>
        <v>32472.59</v>
      </c>
      <c r="I106" s="26" t="str">
        <f t="shared" si="26"/>
        <v>femme</v>
      </c>
      <c r="J106" s="26">
        <f t="shared" si="26"/>
        <v>32700</v>
      </c>
      <c r="K106" s="26">
        <f t="shared" si="26"/>
        <v>22</v>
      </c>
      <c r="L106" s="19" t="str">
        <f t="shared" si="15"/>
        <v>femme2-maitrise</v>
      </c>
      <c r="M106" s="19" t="str">
        <f t="shared" si="16"/>
        <v>femme2-maitriseNice</v>
      </c>
      <c r="N106" s="24" t="str">
        <f t="shared" si="17"/>
        <v>-</v>
      </c>
      <c r="O106" s="17">
        <f t="shared" si="18"/>
        <v>0</v>
      </c>
      <c r="P106" s="17">
        <f t="shared" si="19"/>
        <v>0</v>
      </c>
      <c r="Q106" s="17">
        <f t="shared" si="20"/>
        <v>32472.59</v>
      </c>
      <c r="R106" s="19" t="str">
        <f t="shared" si="21"/>
        <v>femmeNice</v>
      </c>
      <c r="S106" s="17">
        <f t="shared" si="22"/>
        <v>1</v>
      </c>
    </row>
    <row r="107" spans="1:19" s="17" customFormat="1" x14ac:dyDescent="0.2">
      <c r="A107" s="26" t="str">
        <f t="shared" si="26"/>
        <v>SDDF6635</v>
      </c>
      <c r="B107" s="26" t="str">
        <f t="shared" si="26"/>
        <v>FILLEAU</v>
      </c>
      <c r="C107" s="26" t="str">
        <f t="shared" si="26"/>
        <v>Sylvie</v>
      </c>
      <c r="D107" s="26" t="str">
        <f t="shared" si="26"/>
        <v>3-cadre</v>
      </c>
      <c r="E107" s="26" t="str">
        <f t="shared" si="26"/>
        <v>Paris</v>
      </c>
      <c r="F107" s="26" t="str">
        <f t="shared" si="26"/>
        <v>pièce 90</v>
      </c>
      <c r="G107" s="26">
        <f t="shared" si="26"/>
        <v>3137</v>
      </c>
      <c r="H107" s="26">
        <f t="shared" si="26"/>
        <v>48234.6</v>
      </c>
      <c r="I107" s="26" t="str">
        <f t="shared" si="26"/>
        <v>femme</v>
      </c>
      <c r="J107" s="26">
        <f t="shared" si="26"/>
        <v>25552</v>
      </c>
      <c r="K107" s="26">
        <f t="shared" si="26"/>
        <v>42</v>
      </c>
      <c r="L107" s="19" t="str">
        <f t="shared" si="15"/>
        <v>femme3-cadre</v>
      </c>
      <c r="M107" s="19" t="str">
        <f t="shared" si="16"/>
        <v>femme3-cadreParis</v>
      </c>
      <c r="N107" s="24" t="str">
        <f t="shared" si="17"/>
        <v>-</v>
      </c>
      <c r="O107" s="17">
        <f t="shared" si="18"/>
        <v>1</v>
      </c>
      <c r="P107" s="17">
        <f t="shared" si="19"/>
        <v>0</v>
      </c>
      <c r="Q107" s="17">
        <f t="shared" si="20"/>
        <v>48234.6</v>
      </c>
      <c r="R107" s="19" t="str">
        <f t="shared" si="21"/>
        <v>femmeParis</v>
      </c>
      <c r="S107" s="17">
        <f t="shared" si="22"/>
        <v>1</v>
      </c>
    </row>
    <row r="108" spans="1:19" s="17" customFormat="1" x14ac:dyDescent="0.2">
      <c r="A108" s="26" t="str">
        <f t="shared" si="26"/>
        <v>SBCF6227</v>
      </c>
      <c r="B108" s="26" t="str">
        <f t="shared" si="26"/>
        <v>FITOUSSI</v>
      </c>
      <c r="C108" s="26" t="str">
        <f t="shared" si="26"/>
        <v>Samuel</v>
      </c>
      <c r="D108" s="26" t="str">
        <f t="shared" si="26"/>
        <v>4-cadre supérieur</v>
      </c>
      <c r="E108" s="26" t="str">
        <f t="shared" si="26"/>
        <v>Paris</v>
      </c>
      <c r="F108" s="26">
        <f t="shared" si="26"/>
        <v>0</v>
      </c>
      <c r="G108" s="26">
        <f t="shared" si="26"/>
        <v>3554</v>
      </c>
      <c r="H108" s="26">
        <f t="shared" si="26"/>
        <v>87286.34</v>
      </c>
      <c r="I108" s="26" t="str">
        <f t="shared" si="26"/>
        <v>homme</v>
      </c>
      <c r="J108" s="26">
        <f t="shared" si="26"/>
        <v>24578</v>
      </c>
      <c r="K108" s="26">
        <f t="shared" si="26"/>
        <v>44</v>
      </c>
      <c r="L108" s="19" t="str">
        <f t="shared" si="15"/>
        <v>homme4-cadre supérieur</v>
      </c>
      <c r="M108" s="19" t="str">
        <f t="shared" si="16"/>
        <v>homme4-cadre supérieurParis</v>
      </c>
      <c r="N108" s="24">
        <f t="shared" si="17"/>
        <v>24578</v>
      </c>
      <c r="O108" s="17">
        <f t="shared" si="18"/>
        <v>0</v>
      </c>
      <c r="P108" s="17">
        <f t="shared" si="19"/>
        <v>0</v>
      </c>
      <c r="Q108" s="17">
        <f t="shared" si="20"/>
        <v>87286.34</v>
      </c>
      <c r="R108" s="19" t="str">
        <f t="shared" si="21"/>
        <v>hommeParis</v>
      </c>
      <c r="S108" s="17">
        <f t="shared" si="22"/>
        <v>0</v>
      </c>
    </row>
    <row r="109" spans="1:19" s="17" customFormat="1" x14ac:dyDescent="0.2">
      <c r="A109" s="26" t="str">
        <f t="shared" si="26"/>
        <v>NIAF7617</v>
      </c>
      <c r="B109" s="26" t="str">
        <f t="shared" si="26"/>
        <v>FOURNOL</v>
      </c>
      <c r="C109" s="26" t="str">
        <f t="shared" si="26"/>
        <v>Nathalie</v>
      </c>
      <c r="D109" s="26" t="str">
        <f t="shared" si="26"/>
        <v>2-maitrise</v>
      </c>
      <c r="E109" s="26" t="str">
        <f t="shared" si="26"/>
        <v>Paris</v>
      </c>
      <c r="F109" s="26" t="str">
        <f t="shared" si="26"/>
        <v>pièce 95</v>
      </c>
      <c r="G109" s="26">
        <f t="shared" si="26"/>
        <v>3331</v>
      </c>
      <c r="H109" s="26">
        <f t="shared" si="26"/>
        <v>30419.17</v>
      </c>
      <c r="I109" s="26" t="str">
        <f t="shared" si="26"/>
        <v>femme</v>
      </c>
      <c r="J109" s="26">
        <f t="shared" si="26"/>
        <v>29884</v>
      </c>
      <c r="K109" s="26">
        <f t="shared" si="26"/>
        <v>30</v>
      </c>
      <c r="L109" s="19" t="str">
        <f t="shared" si="15"/>
        <v>femme2-maitrise</v>
      </c>
      <c r="M109" s="19" t="str">
        <f t="shared" si="16"/>
        <v>femme2-maitriseParis</v>
      </c>
      <c r="N109" s="24" t="str">
        <f t="shared" si="17"/>
        <v>-</v>
      </c>
      <c r="O109" s="17">
        <f t="shared" si="18"/>
        <v>0</v>
      </c>
      <c r="P109" s="17">
        <f t="shared" si="19"/>
        <v>0</v>
      </c>
      <c r="Q109" s="17">
        <f t="shared" si="20"/>
        <v>30419.17</v>
      </c>
      <c r="R109" s="19" t="str">
        <f t="shared" si="21"/>
        <v>femmeParis</v>
      </c>
      <c r="S109" s="17">
        <f t="shared" si="22"/>
        <v>0</v>
      </c>
    </row>
    <row r="110" spans="1:19" s="17" customFormat="1" x14ac:dyDescent="0.2">
      <c r="A110" s="26" t="str">
        <f t="shared" si="26"/>
        <v>AMHF8047</v>
      </c>
      <c r="B110" s="26" t="str">
        <f t="shared" si="26"/>
        <v>FRANÇOIS</v>
      </c>
      <c r="C110" s="26" t="str">
        <f t="shared" si="26"/>
        <v>Anne-Sophie</v>
      </c>
      <c r="D110" s="26" t="str">
        <f t="shared" si="26"/>
        <v>1-agent</v>
      </c>
      <c r="E110" s="26" t="str">
        <f t="shared" si="26"/>
        <v>Nice</v>
      </c>
      <c r="F110" s="26" t="str">
        <f t="shared" si="26"/>
        <v>pièce S R</v>
      </c>
      <c r="G110" s="26">
        <f t="shared" si="26"/>
        <v>3093</v>
      </c>
      <c r="H110" s="26">
        <f t="shared" si="26"/>
        <v>23320.01</v>
      </c>
      <c r="I110" s="26" t="str">
        <f t="shared" si="26"/>
        <v>femme</v>
      </c>
      <c r="J110" s="26">
        <f t="shared" si="26"/>
        <v>32842</v>
      </c>
      <c r="K110" s="26">
        <f t="shared" si="26"/>
        <v>22</v>
      </c>
      <c r="L110" s="19" t="str">
        <f t="shared" si="15"/>
        <v>femme1-agent</v>
      </c>
      <c r="M110" s="19" t="str">
        <f t="shared" si="16"/>
        <v>femme1-agentNice</v>
      </c>
      <c r="N110" s="24" t="str">
        <f t="shared" si="17"/>
        <v>-</v>
      </c>
      <c r="O110" s="17">
        <f t="shared" si="18"/>
        <v>0</v>
      </c>
      <c r="P110" s="17">
        <f t="shared" si="19"/>
        <v>1</v>
      </c>
      <c r="Q110" s="17" t="str">
        <f t="shared" si="20"/>
        <v>-</v>
      </c>
      <c r="R110" s="19" t="str">
        <f t="shared" si="21"/>
        <v>femmeNice</v>
      </c>
      <c r="S110" s="17">
        <f t="shared" si="22"/>
        <v>1</v>
      </c>
    </row>
    <row r="111" spans="1:19" s="17" customFormat="1" x14ac:dyDescent="0.2">
      <c r="A111" s="26" t="str">
        <f t="shared" ref="A111:K120" si="27">INDEX(Feuille_base_de_données,ROW(),COLUMN())</f>
        <v>CNIF7674</v>
      </c>
      <c r="B111" s="26" t="str">
        <f t="shared" si="27"/>
        <v>FRETTE</v>
      </c>
      <c r="C111" s="26" t="str">
        <f t="shared" si="27"/>
        <v>Cédric</v>
      </c>
      <c r="D111" s="26" t="str">
        <f t="shared" si="27"/>
        <v>1-agent</v>
      </c>
      <c r="E111" s="26" t="str">
        <f t="shared" si="27"/>
        <v>Nice</v>
      </c>
      <c r="F111" s="26" t="str">
        <f t="shared" si="27"/>
        <v>pièce 133</v>
      </c>
      <c r="G111" s="26">
        <f t="shared" si="27"/>
        <v>3969</v>
      </c>
      <c r="H111" s="26">
        <f t="shared" si="27"/>
        <v>28648.61</v>
      </c>
      <c r="I111" s="26" t="str">
        <f t="shared" si="27"/>
        <v>homme</v>
      </c>
      <c r="J111" s="26">
        <f t="shared" si="27"/>
        <v>30239</v>
      </c>
      <c r="K111" s="26">
        <f t="shared" si="27"/>
        <v>29</v>
      </c>
      <c r="L111" s="19" t="str">
        <f t="shared" si="15"/>
        <v>homme1-agent</v>
      </c>
      <c r="M111" s="19" t="str">
        <f t="shared" si="16"/>
        <v>homme1-agentNice</v>
      </c>
      <c r="N111" s="24" t="str">
        <f t="shared" si="17"/>
        <v>-</v>
      </c>
      <c r="O111" s="17">
        <f t="shared" si="18"/>
        <v>0</v>
      </c>
      <c r="P111" s="17">
        <f t="shared" si="19"/>
        <v>0</v>
      </c>
      <c r="Q111" s="17" t="str">
        <f t="shared" si="20"/>
        <v>-</v>
      </c>
      <c r="R111" s="19" t="str">
        <f t="shared" si="21"/>
        <v>hommeNice</v>
      </c>
      <c r="S111" s="17">
        <f t="shared" si="22"/>
        <v>1</v>
      </c>
    </row>
    <row r="112" spans="1:19" s="17" customFormat="1" x14ac:dyDescent="0.2">
      <c r="A112" s="26" t="str">
        <f t="shared" si="27"/>
        <v>JMSF5047</v>
      </c>
      <c r="B112" s="26" t="str">
        <f t="shared" si="27"/>
        <v>FREYSSINET</v>
      </c>
      <c r="C112" s="26" t="str">
        <f t="shared" si="27"/>
        <v>Jean-José</v>
      </c>
      <c r="D112" s="26" t="str">
        <f t="shared" si="27"/>
        <v>4-cadre supérieur</v>
      </c>
      <c r="E112" s="26" t="str">
        <f t="shared" si="27"/>
        <v>Lille</v>
      </c>
      <c r="F112" s="26" t="str">
        <f t="shared" si="27"/>
        <v>pièce 218</v>
      </c>
      <c r="G112" s="26">
        <f t="shared" si="27"/>
        <v>3181</v>
      </c>
      <c r="H112" s="26">
        <f t="shared" si="27"/>
        <v>110105.06</v>
      </c>
      <c r="I112" s="26" t="str">
        <f t="shared" si="27"/>
        <v>homme</v>
      </c>
      <c r="J112" s="26">
        <f t="shared" si="27"/>
        <v>22482</v>
      </c>
      <c r="K112" s="26">
        <f t="shared" si="27"/>
        <v>50</v>
      </c>
      <c r="L112" s="19" t="str">
        <f t="shared" si="15"/>
        <v>homme4-cadre supérieur</v>
      </c>
      <c r="M112" s="19" t="str">
        <f t="shared" si="16"/>
        <v>homme4-cadre supérieurLille</v>
      </c>
      <c r="N112" s="24">
        <f t="shared" si="17"/>
        <v>22482</v>
      </c>
      <c r="O112" s="17">
        <f t="shared" si="18"/>
        <v>0</v>
      </c>
      <c r="P112" s="17">
        <f t="shared" si="19"/>
        <v>0</v>
      </c>
      <c r="Q112" s="17">
        <f t="shared" si="20"/>
        <v>110105.06</v>
      </c>
      <c r="R112" s="19" t="str">
        <f t="shared" si="21"/>
        <v>hommeLille</v>
      </c>
      <c r="S112" s="17">
        <f t="shared" si="22"/>
        <v>1</v>
      </c>
    </row>
    <row r="113" spans="1:19" s="17" customFormat="1" x14ac:dyDescent="0.2">
      <c r="A113" s="26" t="str">
        <f t="shared" si="27"/>
        <v>JMSF8440</v>
      </c>
      <c r="B113" s="26" t="str">
        <f t="shared" si="27"/>
        <v>FREYSSINET</v>
      </c>
      <c r="C113" s="26" t="str">
        <f t="shared" si="27"/>
        <v>Ludovic</v>
      </c>
      <c r="D113" s="26" t="str">
        <f t="shared" si="27"/>
        <v>2-maitrise</v>
      </c>
      <c r="E113" s="26" t="str">
        <f t="shared" si="27"/>
        <v>Strasbourg</v>
      </c>
      <c r="F113" s="26" t="str">
        <f t="shared" si="27"/>
        <v>pièce 227</v>
      </c>
      <c r="G113" s="26">
        <f t="shared" si="27"/>
        <v>3703</v>
      </c>
      <c r="H113" s="26">
        <f t="shared" si="27"/>
        <v>25554.58</v>
      </c>
      <c r="I113" s="26" t="str">
        <f t="shared" si="27"/>
        <v>homme</v>
      </c>
      <c r="J113" s="26">
        <f t="shared" si="27"/>
        <v>32258</v>
      </c>
      <c r="K113" s="26">
        <f t="shared" si="27"/>
        <v>23</v>
      </c>
      <c r="L113" s="19" t="str">
        <f t="shared" si="15"/>
        <v>homme2-maitrise</v>
      </c>
      <c r="M113" s="19" t="str">
        <f t="shared" si="16"/>
        <v>homme2-maitriseStrasbourg</v>
      </c>
      <c r="N113" s="24" t="str">
        <f t="shared" si="17"/>
        <v>-</v>
      </c>
      <c r="O113" s="17">
        <f t="shared" si="18"/>
        <v>0</v>
      </c>
      <c r="P113" s="17">
        <f t="shared" si="19"/>
        <v>0</v>
      </c>
      <c r="Q113" s="17">
        <f t="shared" si="20"/>
        <v>25554.58</v>
      </c>
      <c r="R113" s="19" t="str">
        <f t="shared" si="21"/>
        <v>hommeStrasbourg</v>
      </c>
      <c r="S113" s="17">
        <f t="shared" si="22"/>
        <v>1</v>
      </c>
    </row>
    <row r="114" spans="1:19" s="17" customFormat="1" x14ac:dyDescent="0.2">
      <c r="A114" s="26" t="str">
        <f t="shared" si="27"/>
        <v>JMSF8414</v>
      </c>
      <c r="B114" s="26" t="str">
        <f t="shared" si="27"/>
        <v>FREYSSINET</v>
      </c>
      <c r="C114" s="26" t="str">
        <f t="shared" si="27"/>
        <v>Maud</v>
      </c>
      <c r="D114" s="26" t="str">
        <f t="shared" si="27"/>
        <v>3-cadre</v>
      </c>
      <c r="E114" s="26" t="str">
        <f t="shared" si="27"/>
        <v>Nice</v>
      </c>
      <c r="F114" s="26" t="str">
        <f t="shared" si="27"/>
        <v>pièce 225</v>
      </c>
      <c r="G114" s="26">
        <f t="shared" si="27"/>
        <v>3780</v>
      </c>
      <c r="H114" s="26">
        <f t="shared" si="27"/>
        <v>46403.42</v>
      </c>
      <c r="I114" s="26" t="str">
        <f t="shared" si="27"/>
        <v>homme</v>
      </c>
      <c r="J114" s="26">
        <f t="shared" si="27"/>
        <v>31349</v>
      </c>
      <c r="K114" s="26">
        <f t="shared" si="27"/>
        <v>26</v>
      </c>
      <c r="L114" s="19" t="str">
        <f t="shared" si="15"/>
        <v>homme3-cadre</v>
      </c>
      <c r="M114" s="19" t="str">
        <f t="shared" si="16"/>
        <v>homme3-cadreNice</v>
      </c>
      <c r="N114" s="24" t="str">
        <f t="shared" si="17"/>
        <v>-</v>
      </c>
      <c r="O114" s="17">
        <f t="shared" si="18"/>
        <v>0</v>
      </c>
      <c r="P114" s="17">
        <f t="shared" si="19"/>
        <v>0</v>
      </c>
      <c r="Q114" s="17">
        <f t="shared" si="20"/>
        <v>46403.42</v>
      </c>
      <c r="R114" s="19" t="str">
        <f t="shared" si="21"/>
        <v>hommeNice</v>
      </c>
      <c r="S114" s="17">
        <f t="shared" si="22"/>
        <v>1</v>
      </c>
    </row>
    <row r="115" spans="1:19" s="17" customFormat="1" x14ac:dyDescent="0.2">
      <c r="A115" s="26" t="str">
        <f t="shared" si="27"/>
        <v>BMFF7426</v>
      </c>
      <c r="B115" s="26" t="str">
        <f t="shared" si="27"/>
        <v>FRISA</v>
      </c>
      <c r="C115" s="26" t="str">
        <f t="shared" si="27"/>
        <v>Brigitte</v>
      </c>
      <c r="D115" s="26" t="str">
        <f t="shared" si="27"/>
        <v>1-agent</v>
      </c>
      <c r="E115" s="26" t="str">
        <f t="shared" si="27"/>
        <v>Nice</v>
      </c>
      <c r="F115" s="26" t="str">
        <f t="shared" si="27"/>
        <v>pièce 110</v>
      </c>
      <c r="G115" s="26">
        <f t="shared" si="27"/>
        <v>3112</v>
      </c>
      <c r="H115" s="26">
        <f t="shared" si="27"/>
        <v>21006.67</v>
      </c>
      <c r="I115" s="26" t="str">
        <f t="shared" si="27"/>
        <v>femme</v>
      </c>
      <c r="J115" s="26">
        <f t="shared" si="27"/>
        <v>24274</v>
      </c>
      <c r="K115" s="26">
        <f t="shared" si="27"/>
        <v>45</v>
      </c>
      <c r="L115" s="19" t="str">
        <f t="shared" si="15"/>
        <v>femme1-agent</v>
      </c>
      <c r="M115" s="19" t="str">
        <f t="shared" si="16"/>
        <v>femme1-agentNice</v>
      </c>
      <c r="N115" s="24" t="str">
        <f t="shared" si="17"/>
        <v>-</v>
      </c>
      <c r="O115" s="17">
        <f t="shared" si="18"/>
        <v>0</v>
      </c>
      <c r="P115" s="17">
        <f t="shared" si="19"/>
        <v>1</v>
      </c>
      <c r="Q115" s="17" t="str">
        <f t="shared" si="20"/>
        <v>-</v>
      </c>
      <c r="R115" s="19" t="str">
        <f t="shared" si="21"/>
        <v>femmeNice</v>
      </c>
      <c r="S115" s="17">
        <f t="shared" si="22"/>
        <v>1</v>
      </c>
    </row>
    <row r="116" spans="1:19" s="17" customFormat="1" x14ac:dyDescent="0.2">
      <c r="A116" s="26" t="str">
        <f t="shared" si="27"/>
        <v>DNJG6516</v>
      </c>
      <c r="B116" s="26" t="str">
        <f t="shared" si="27"/>
        <v>GEIL</v>
      </c>
      <c r="C116" s="26" t="str">
        <f t="shared" si="27"/>
        <v>Dominique</v>
      </c>
      <c r="D116" s="26" t="str">
        <f t="shared" si="27"/>
        <v>4-cadre supérieur</v>
      </c>
      <c r="E116" s="26" t="str">
        <f t="shared" si="27"/>
        <v>Nice</v>
      </c>
      <c r="F116" s="26" t="str">
        <f t="shared" si="27"/>
        <v>pièce 97</v>
      </c>
      <c r="G116" s="26">
        <f t="shared" si="27"/>
        <v>3145</v>
      </c>
      <c r="H116" s="26">
        <f t="shared" si="27"/>
        <v>87696.24</v>
      </c>
      <c r="I116" s="26" t="str">
        <f t="shared" si="27"/>
        <v>homme</v>
      </c>
      <c r="J116" s="26">
        <f t="shared" si="27"/>
        <v>26058</v>
      </c>
      <c r="K116" s="26">
        <f t="shared" si="27"/>
        <v>40</v>
      </c>
      <c r="L116" s="19" t="str">
        <f t="shared" si="15"/>
        <v>homme4-cadre supérieur</v>
      </c>
      <c r="M116" s="19" t="str">
        <f t="shared" si="16"/>
        <v>homme4-cadre supérieurNice</v>
      </c>
      <c r="N116" s="24">
        <f t="shared" si="17"/>
        <v>26058</v>
      </c>
      <c r="O116" s="17">
        <f t="shared" si="18"/>
        <v>0</v>
      </c>
      <c r="P116" s="17">
        <f t="shared" si="19"/>
        <v>0</v>
      </c>
      <c r="Q116" s="17">
        <f t="shared" si="20"/>
        <v>87696.24</v>
      </c>
      <c r="R116" s="19" t="str">
        <f t="shared" si="21"/>
        <v>hommeNice</v>
      </c>
      <c r="S116" s="17">
        <f t="shared" si="22"/>
        <v>1</v>
      </c>
    </row>
    <row r="117" spans="1:19" s="17" customFormat="1" x14ac:dyDescent="0.2">
      <c r="A117" s="26" t="str">
        <f t="shared" si="27"/>
        <v>MMQG6731</v>
      </c>
      <c r="B117" s="26" t="str">
        <f t="shared" si="27"/>
        <v>GENTIL</v>
      </c>
      <c r="C117" s="26" t="str">
        <f t="shared" si="27"/>
        <v>Michelle</v>
      </c>
      <c r="D117" s="26" t="str">
        <f t="shared" si="27"/>
        <v>2-maitrise</v>
      </c>
      <c r="E117" s="26" t="str">
        <f t="shared" si="27"/>
        <v>Paris</v>
      </c>
      <c r="F117" s="26" t="str">
        <f t="shared" si="27"/>
        <v>pièce 227</v>
      </c>
      <c r="G117" s="26">
        <f t="shared" si="27"/>
        <v>3581</v>
      </c>
      <c r="H117" s="26">
        <f t="shared" si="27"/>
        <v>26924.55</v>
      </c>
      <c r="I117" s="26" t="str">
        <f t="shared" si="27"/>
        <v>femme</v>
      </c>
      <c r="J117" s="26">
        <f t="shared" si="27"/>
        <v>24884</v>
      </c>
      <c r="K117" s="26">
        <f t="shared" si="27"/>
        <v>43</v>
      </c>
      <c r="L117" s="19" t="str">
        <f t="shared" si="15"/>
        <v>femme2-maitrise</v>
      </c>
      <c r="M117" s="19" t="str">
        <f t="shared" si="16"/>
        <v>femme2-maitriseParis</v>
      </c>
      <c r="N117" s="24" t="str">
        <f t="shared" si="17"/>
        <v>-</v>
      </c>
      <c r="O117" s="17">
        <f t="shared" si="18"/>
        <v>0</v>
      </c>
      <c r="P117" s="17">
        <f t="shared" si="19"/>
        <v>0</v>
      </c>
      <c r="Q117" s="17">
        <f t="shared" si="20"/>
        <v>26924.55</v>
      </c>
      <c r="R117" s="19" t="str">
        <f t="shared" si="21"/>
        <v>femmeParis</v>
      </c>
      <c r="S117" s="17">
        <f t="shared" si="22"/>
        <v>1</v>
      </c>
    </row>
    <row r="118" spans="1:19" s="17" customFormat="1" x14ac:dyDescent="0.2">
      <c r="A118" s="26" t="str">
        <f t="shared" si="27"/>
        <v>PRUG6415</v>
      </c>
      <c r="B118" s="26" t="str">
        <f t="shared" si="27"/>
        <v>GEORGET</v>
      </c>
      <c r="C118" s="26" t="str">
        <f t="shared" si="27"/>
        <v>Philippe</v>
      </c>
      <c r="D118" s="26" t="str">
        <f t="shared" si="27"/>
        <v>1-agent</v>
      </c>
      <c r="E118" s="26" t="str">
        <f t="shared" si="27"/>
        <v>Paris</v>
      </c>
      <c r="F118" s="26" t="str">
        <f t="shared" si="27"/>
        <v>pièce 255</v>
      </c>
      <c r="G118" s="26">
        <f t="shared" si="27"/>
        <v>3099</v>
      </c>
      <c r="H118" s="26">
        <f t="shared" si="27"/>
        <v>26942.28</v>
      </c>
      <c r="I118" s="26" t="str">
        <f t="shared" si="27"/>
        <v>homme</v>
      </c>
      <c r="J118" s="26">
        <f t="shared" si="27"/>
        <v>24159</v>
      </c>
      <c r="K118" s="26">
        <f t="shared" si="27"/>
        <v>45</v>
      </c>
      <c r="L118" s="19" t="str">
        <f t="shared" si="15"/>
        <v>homme1-agent</v>
      </c>
      <c r="M118" s="19" t="str">
        <f t="shared" si="16"/>
        <v>homme1-agentParis</v>
      </c>
      <c r="N118" s="24" t="str">
        <f t="shared" si="17"/>
        <v>-</v>
      </c>
      <c r="O118" s="17">
        <f t="shared" si="18"/>
        <v>0</v>
      </c>
      <c r="P118" s="17">
        <f t="shared" si="19"/>
        <v>0</v>
      </c>
      <c r="Q118" s="17" t="str">
        <f t="shared" si="20"/>
        <v>-</v>
      </c>
      <c r="R118" s="19" t="str">
        <f t="shared" si="21"/>
        <v>hommeParis</v>
      </c>
      <c r="S118" s="17">
        <f t="shared" si="22"/>
        <v>1</v>
      </c>
    </row>
    <row r="119" spans="1:19" s="17" customFormat="1" x14ac:dyDescent="0.2">
      <c r="A119" s="26" t="str">
        <f t="shared" si="27"/>
        <v>GCEG6533</v>
      </c>
      <c r="B119" s="26" t="str">
        <f t="shared" si="27"/>
        <v>GHAFFAR</v>
      </c>
      <c r="C119" s="26" t="str">
        <f t="shared" si="27"/>
        <v>Ghislaine</v>
      </c>
      <c r="D119" s="26" t="str">
        <f t="shared" si="27"/>
        <v>1-agent</v>
      </c>
      <c r="E119" s="26" t="str">
        <f t="shared" si="27"/>
        <v>Nice</v>
      </c>
      <c r="F119" s="26" t="str">
        <f t="shared" si="27"/>
        <v>pièce 73</v>
      </c>
      <c r="G119" s="26">
        <f t="shared" si="27"/>
        <v>3657</v>
      </c>
      <c r="H119" s="26">
        <f t="shared" si="27"/>
        <v>25987.75</v>
      </c>
      <c r="I119" s="26" t="str">
        <f t="shared" si="27"/>
        <v>femme</v>
      </c>
      <c r="J119" s="26">
        <f t="shared" si="27"/>
        <v>24988</v>
      </c>
      <c r="K119" s="26">
        <f t="shared" si="27"/>
        <v>43</v>
      </c>
      <c r="L119" s="19" t="str">
        <f t="shared" si="15"/>
        <v>femme1-agent</v>
      </c>
      <c r="M119" s="19" t="str">
        <f t="shared" si="16"/>
        <v>femme1-agentNice</v>
      </c>
      <c r="N119" s="24" t="str">
        <f t="shared" si="17"/>
        <v>-</v>
      </c>
      <c r="O119" s="17">
        <f t="shared" si="18"/>
        <v>0</v>
      </c>
      <c r="P119" s="17">
        <f t="shared" si="19"/>
        <v>0</v>
      </c>
      <c r="Q119" s="17" t="str">
        <f t="shared" si="20"/>
        <v>-</v>
      </c>
      <c r="R119" s="19" t="str">
        <f t="shared" si="21"/>
        <v>femmeNice</v>
      </c>
      <c r="S119" s="17">
        <f t="shared" si="22"/>
        <v>1</v>
      </c>
    </row>
    <row r="120" spans="1:19" s="17" customFormat="1" x14ac:dyDescent="0.2">
      <c r="A120" s="26" t="str">
        <f t="shared" si="27"/>
        <v>NSKG5677</v>
      </c>
      <c r="B120" s="26" t="str">
        <f t="shared" si="27"/>
        <v>GHIBAUDO</v>
      </c>
      <c r="C120" s="26" t="str">
        <f t="shared" si="27"/>
        <v>Nicole</v>
      </c>
      <c r="D120" s="26" t="str">
        <f t="shared" si="27"/>
        <v>1-agent</v>
      </c>
      <c r="E120" s="26" t="str">
        <f t="shared" si="27"/>
        <v>Paris</v>
      </c>
      <c r="F120" s="26" t="str">
        <f t="shared" si="27"/>
        <v>pièce 17</v>
      </c>
      <c r="G120" s="26">
        <f t="shared" si="27"/>
        <v>3882</v>
      </c>
      <c r="H120" s="26">
        <f t="shared" si="27"/>
        <v>26119.1</v>
      </c>
      <c r="I120" s="26" t="str">
        <f t="shared" si="27"/>
        <v>femme</v>
      </c>
      <c r="J120" s="26">
        <f t="shared" si="27"/>
        <v>23338</v>
      </c>
      <c r="K120" s="26">
        <f t="shared" si="27"/>
        <v>48</v>
      </c>
      <c r="L120" s="19" t="str">
        <f t="shared" si="15"/>
        <v>femme1-agent</v>
      </c>
      <c r="M120" s="19" t="str">
        <f t="shared" si="16"/>
        <v>femme1-agentParis</v>
      </c>
      <c r="N120" s="24" t="str">
        <f t="shared" si="17"/>
        <v>-</v>
      </c>
      <c r="O120" s="17">
        <f t="shared" si="18"/>
        <v>0</v>
      </c>
      <c r="P120" s="17">
        <f t="shared" si="19"/>
        <v>0</v>
      </c>
      <c r="Q120" s="17" t="str">
        <f t="shared" si="20"/>
        <v>-</v>
      </c>
      <c r="R120" s="19" t="str">
        <f t="shared" si="21"/>
        <v>femmeParis</v>
      </c>
      <c r="S120" s="17">
        <f t="shared" si="22"/>
        <v>1</v>
      </c>
    </row>
    <row r="121" spans="1:19" s="17" customFormat="1" x14ac:dyDescent="0.2">
      <c r="A121" s="26" t="str">
        <f t="shared" ref="A121:K130" si="28">INDEX(Feuille_base_de_données,ROW(),COLUMN())</f>
        <v>MOWG6542</v>
      </c>
      <c r="B121" s="26" t="str">
        <f t="shared" si="28"/>
        <v>GILLINGHAM</v>
      </c>
      <c r="C121" s="26" t="str">
        <f t="shared" si="28"/>
        <v>Magdeleine</v>
      </c>
      <c r="D121" s="26" t="str">
        <f t="shared" si="28"/>
        <v>1-agent</v>
      </c>
      <c r="E121" s="26" t="str">
        <f t="shared" si="28"/>
        <v>Nice</v>
      </c>
      <c r="F121" s="26" t="str">
        <f t="shared" si="28"/>
        <v>pièce 209</v>
      </c>
      <c r="G121" s="26">
        <f t="shared" si="28"/>
        <v>3617</v>
      </c>
      <c r="H121" s="26">
        <f t="shared" si="28"/>
        <v>26623.7</v>
      </c>
      <c r="I121" s="26" t="str">
        <f t="shared" si="28"/>
        <v>femme</v>
      </c>
      <c r="J121" s="26">
        <f t="shared" si="28"/>
        <v>24418</v>
      </c>
      <c r="K121" s="26">
        <f t="shared" si="28"/>
        <v>45</v>
      </c>
      <c r="L121" s="19" t="str">
        <f t="shared" si="15"/>
        <v>femme1-agent</v>
      </c>
      <c r="M121" s="19" t="str">
        <f t="shared" si="16"/>
        <v>femme1-agentNice</v>
      </c>
      <c r="N121" s="24" t="str">
        <f t="shared" si="17"/>
        <v>-</v>
      </c>
      <c r="O121" s="17">
        <f t="shared" si="18"/>
        <v>0</v>
      </c>
      <c r="P121" s="17">
        <f t="shared" si="19"/>
        <v>0</v>
      </c>
      <c r="Q121" s="17" t="str">
        <f t="shared" si="20"/>
        <v>-</v>
      </c>
      <c r="R121" s="19" t="str">
        <f t="shared" si="21"/>
        <v>femmeNice</v>
      </c>
      <c r="S121" s="17">
        <f t="shared" si="22"/>
        <v>1</v>
      </c>
    </row>
    <row r="122" spans="1:19" s="17" customFormat="1" x14ac:dyDescent="0.2">
      <c r="A122" s="26" t="str">
        <f t="shared" si="28"/>
        <v>APBG6032</v>
      </c>
      <c r="B122" s="26" t="str">
        <f t="shared" si="28"/>
        <v>GIRARD</v>
      </c>
      <c r="C122" s="26" t="str">
        <f t="shared" si="28"/>
        <v>André</v>
      </c>
      <c r="D122" s="26" t="str">
        <f t="shared" si="28"/>
        <v>2-maitrise</v>
      </c>
      <c r="E122" s="26" t="str">
        <f t="shared" si="28"/>
        <v>Nice</v>
      </c>
      <c r="F122" s="26" t="str">
        <f t="shared" si="28"/>
        <v>pièce 202</v>
      </c>
      <c r="G122" s="26">
        <f t="shared" si="28"/>
        <v>3116</v>
      </c>
      <c r="H122" s="26">
        <f t="shared" si="28"/>
        <v>40924.699999999997</v>
      </c>
      <c r="I122" s="26" t="str">
        <f t="shared" si="28"/>
        <v>homme</v>
      </c>
      <c r="J122" s="26">
        <f t="shared" si="28"/>
        <v>24857</v>
      </c>
      <c r="K122" s="26">
        <f t="shared" si="28"/>
        <v>43</v>
      </c>
      <c r="L122" s="19" t="str">
        <f t="shared" si="15"/>
        <v>homme2-maitrise</v>
      </c>
      <c r="M122" s="19" t="str">
        <f t="shared" si="16"/>
        <v>homme2-maitriseNice</v>
      </c>
      <c r="N122" s="24" t="str">
        <f t="shared" si="17"/>
        <v>-</v>
      </c>
      <c r="O122" s="17">
        <f t="shared" si="18"/>
        <v>0</v>
      </c>
      <c r="P122" s="17">
        <f t="shared" si="19"/>
        <v>0</v>
      </c>
      <c r="Q122" s="17">
        <f t="shared" si="20"/>
        <v>40924.699999999997</v>
      </c>
      <c r="R122" s="19" t="str">
        <f t="shared" si="21"/>
        <v>hommeNice</v>
      </c>
      <c r="S122" s="17">
        <f t="shared" si="22"/>
        <v>1</v>
      </c>
    </row>
    <row r="123" spans="1:19" s="17" customFormat="1" x14ac:dyDescent="0.2">
      <c r="A123" s="26" t="str">
        <f t="shared" si="28"/>
        <v>JTEG6605</v>
      </c>
      <c r="B123" s="26" t="str">
        <f t="shared" si="28"/>
        <v>GIRAUDO</v>
      </c>
      <c r="C123" s="26" t="str">
        <f t="shared" si="28"/>
        <v>Jean</v>
      </c>
      <c r="D123" s="26" t="str">
        <f t="shared" si="28"/>
        <v>1-agent</v>
      </c>
      <c r="E123" s="26" t="str">
        <f t="shared" si="28"/>
        <v>Nice</v>
      </c>
      <c r="F123" s="26" t="str">
        <f t="shared" si="28"/>
        <v>pièce 138</v>
      </c>
      <c r="G123" s="26">
        <f t="shared" si="28"/>
        <v>3448</v>
      </c>
      <c r="H123" s="26">
        <f t="shared" si="28"/>
        <v>29196.98</v>
      </c>
      <c r="I123" s="26" t="str">
        <f t="shared" si="28"/>
        <v>homme</v>
      </c>
      <c r="J123" s="26">
        <f t="shared" si="28"/>
        <v>26902</v>
      </c>
      <c r="K123" s="26">
        <f t="shared" si="28"/>
        <v>38</v>
      </c>
      <c r="L123" s="19" t="str">
        <f t="shared" si="15"/>
        <v>homme1-agent</v>
      </c>
      <c r="M123" s="19" t="str">
        <f t="shared" si="16"/>
        <v>homme1-agentNice</v>
      </c>
      <c r="N123" s="24" t="str">
        <f t="shared" si="17"/>
        <v>-</v>
      </c>
      <c r="O123" s="17">
        <f t="shared" si="18"/>
        <v>0</v>
      </c>
      <c r="P123" s="17">
        <f t="shared" si="19"/>
        <v>0</v>
      </c>
      <c r="Q123" s="17" t="str">
        <f t="shared" si="20"/>
        <v>-</v>
      </c>
      <c r="R123" s="19" t="str">
        <f t="shared" si="21"/>
        <v>hommeNice</v>
      </c>
      <c r="S123" s="17">
        <f t="shared" si="22"/>
        <v>1</v>
      </c>
    </row>
    <row r="124" spans="1:19" s="17" customFormat="1" x14ac:dyDescent="0.2">
      <c r="A124" s="26" t="str">
        <f t="shared" si="28"/>
        <v>AQLG6122</v>
      </c>
      <c r="B124" s="26" t="str">
        <f t="shared" si="28"/>
        <v>GIRON</v>
      </c>
      <c r="C124" s="26" t="str">
        <f t="shared" si="28"/>
        <v>Anne-Marie</v>
      </c>
      <c r="D124" s="26" t="str">
        <f t="shared" si="28"/>
        <v>1-agent</v>
      </c>
      <c r="E124" s="26" t="str">
        <f t="shared" si="28"/>
        <v>Nice</v>
      </c>
      <c r="F124" s="26" t="str">
        <f t="shared" si="28"/>
        <v>pièce 90</v>
      </c>
      <c r="G124" s="26">
        <f t="shared" si="28"/>
        <v>3085</v>
      </c>
      <c r="H124" s="26">
        <f t="shared" si="28"/>
        <v>23910.28</v>
      </c>
      <c r="I124" s="26" t="str">
        <f t="shared" si="28"/>
        <v>femme</v>
      </c>
      <c r="J124" s="26">
        <f t="shared" si="28"/>
        <v>24918</v>
      </c>
      <c r="K124" s="26">
        <f t="shared" si="28"/>
        <v>43</v>
      </c>
      <c r="L124" s="19" t="str">
        <f t="shared" si="15"/>
        <v>femme1-agent</v>
      </c>
      <c r="M124" s="19" t="str">
        <f t="shared" si="16"/>
        <v>femme1-agentNice</v>
      </c>
      <c r="N124" s="24" t="str">
        <f t="shared" si="17"/>
        <v>-</v>
      </c>
      <c r="O124" s="17">
        <f t="shared" si="18"/>
        <v>0</v>
      </c>
      <c r="P124" s="17">
        <f t="shared" si="19"/>
        <v>1</v>
      </c>
      <c r="Q124" s="17" t="str">
        <f t="shared" si="20"/>
        <v>-</v>
      </c>
      <c r="R124" s="19" t="str">
        <f t="shared" si="21"/>
        <v>femmeNice</v>
      </c>
      <c r="S124" s="17">
        <f t="shared" si="22"/>
        <v>0</v>
      </c>
    </row>
    <row r="125" spans="1:19" s="17" customFormat="1" x14ac:dyDescent="0.2">
      <c r="A125" s="26" t="str">
        <f t="shared" si="28"/>
        <v>EHHG7223</v>
      </c>
      <c r="B125" s="26" t="str">
        <f t="shared" si="28"/>
        <v>GLYNATSIS</v>
      </c>
      <c r="C125" s="26" t="str">
        <f t="shared" si="28"/>
        <v>Estelle</v>
      </c>
      <c r="D125" s="26" t="str">
        <f t="shared" si="28"/>
        <v>1-agent</v>
      </c>
      <c r="E125" s="26" t="str">
        <f t="shared" si="28"/>
        <v>Nice</v>
      </c>
      <c r="F125" s="26" t="str">
        <f t="shared" si="28"/>
        <v>pièce 82</v>
      </c>
      <c r="G125" s="26">
        <f t="shared" si="28"/>
        <v>3679</v>
      </c>
      <c r="H125" s="26">
        <f t="shared" si="28"/>
        <v>23757.38</v>
      </c>
      <c r="I125" s="26" t="str">
        <f t="shared" si="28"/>
        <v>femme</v>
      </c>
      <c r="J125" s="26">
        <f t="shared" si="28"/>
        <v>30018</v>
      </c>
      <c r="K125" s="26">
        <f t="shared" si="28"/>
        <v>29</v>
      </c>
      <c r="L125" s="19" t="str">
        <f t="shared" si="15"/>
        <v>femme1-agent</v>
      </c>
      <c r="M125" s="19" t="str">
        <f t="shared" si="16"/>
        <v>femme1-agentNice</v>
      </c>
      <c r="N125" s="24" t="str">
        <f t="shared" si="17"/>
        <v>-</v>
      </c>
      <c r="O125" s="17">
        <f t="shared" si="18"/>
        <v>0</v>
      </c>
      <c r="P125" s="17">
        <f t="shared" si="19"/>
        <v>1</v>
      </c>
      <c r="Q125" s="17" t="str">
        <f t="shared" si="20"/>
        <v>-</v>
      </c>
      <c r="R125" s="19" t="str">
        <f t="shared" si="21"/>
        <v>femmeNice</v>
      </c>
      <c r="S125" s="17">
        <f t="shared" si="22"/>
        <v>1</v>
      </c>
    </row>
    <row r="126" spans="1:19" s="17" customFormat="1" x14ac:dyDescent="0.2">
      <c r="A126" s="26" t="str">
        <f t="shared" si="28"/>
        <v>BVSG6132</v>
      </c>
      <c r="B126" s="26" t="str">
        <f t="shared" si="28"/>
        <v>GONDOUIN</v>
      </c>
      <c r="C126" s="26" t="str">
        <f t="shared" si="28"/>
        <v>Bernard</v>
      </c>
      <c r="D126" s="26" t="str">
        <f t="shared" si="28"/>
        <v>2-maitrise</v>
      </c>
      <c r="E126" s="26" t="str">
        <f t="shared" si="28"/>
        <v>Nice</v>
      </c>
      <c r="F126" s="26" t="str">
        <f t="shared" si="28"/>
        <v>pièce 60</v>
      </c>
      <c r="G126" s="26">
        <f t="shared" si="28"/>
        <v>3824</v>
      </c>
      <c r="H126" s="26">
        <f t="shared" si="28"/>
        <v>38141.879999999997</v>
      </c>
      <c r="I126" s="26" t="str">
        <f t="shared" si="28"/>
        <v>homme</v>
      </c>
      <c r="J126" s="26">
        <f t="shared" si="28"/>
        <v>24517</v>
      </c>
      <c r="K126" s="26">
        <f t="shared" si="28"/>
        <v>44</v>
      </c>
      <c r="L126" s="19" t="str">
        <f t="shared" si="15"/>
        <v>homme2-maitrise</v>
      </c>
      <c r="M126" s="19" t="str">
        <f t="shared" si="16"/>
        <v>homme2-maitriseNice</v>
      </c>
      <c r="N126" s="24" t="str">
        <f t="shared" si="17"/>
        <v>-</v>
      </c>
      <c r="O126" s="17">
        <f t="shared" si="18"/>
        <v>0</v>
      </c>
      <c r="P126" s="17">
        <f t="shared" si="19"/>
        <v>0</v>
      </c>
      <c r="Q126" s="17">
        <f t="shared" si="20"/>
        <v>38141.879999999997</v>
      </c>
      <c r="R126" s="19" t="str">
        <f t="shared" si="21"/>
        <v>hommeNice</v>
      </c>
      <c r="S126" s="17">
        <f t="shared" si="22"/>
        <v>0</v>
      </c>
    </row>
    <row r="127" spans="1:19" s="17" customFormat="1" x14ac:dyDescent="0.2">
      <c r="A127" s="26" t="str">
        <f t="shared" si="28"/>
        <v>OQFG7421</v>
      </c>
      <c r="B127" s="26" t="str">
        <f t="shared" si="28"/>
        <v>GORZINSKY</v>
      </c>
      <c r="C127" s="26" t="str">
        <f t="shared" si="28"/>
        <v>Odette</v>
      </c>
      <c r="D127" s="26" t="str">
        <f t="shared" si="28"/>
        <v>3-cadre</v>
      </c>
      <c r="E127" s="26" t="str">
        <f t="shared" si="28"/>
        <v>Paris</v>
      </c>
      <c r="F127" s="26" t="str">
        <f t="shared" si="28"/>
        <v>pièce 96</v>
      </c>
      <c r="G127" s="26">
        <f t="shared" si="28"/>
        <v>3589</v>
      </c>
      <c r="H127" s="26">
        <f t="shared" si="28"/>
        <v>41599.53</v>
      </c>
      <c r="I127" s="26" t="str">
        <f t="shared" si="28"/>
        <v>femme</v>
      </c>
      <c r="J127" s="26">
        <f t="shared" si="28"/>
        <v>29425</v>
      </c>
      <c r="K127" s="26">
        <f t="shared" si="28"/>
        <v>31</v>
      </c>
      <c r="L127" s="19" t="str">
        <f t="shared" si="15"/>
        <v>femme3-cadre</v>
      </c>
      <c r="M127" s="19" t="str">
        <f t="shared" si="16"/>
        <v>femme3-cadreParis</v>
      </c>
      <c r="N127" s="24" t="str">
        <f t="shared" si="17"/>
        <v>-</v>
      </c>
      <c r="O127" s="17">
        <f t="shared" si="18"/>
        <v>1</v>
      </c>
      <c r="P127" s="17">
        <f t="shared" si="19"/>
        <v>0</v>
      </c>
      <c r="Q127" s="17">
        <f t="shared" si="20"/>
        <v>41599.53</v>
      </c>
      <c r="R127" s="19" t="str">
        <f t="shared" si="21"/>
        <v>femmeParis</v>
      </c>
      <c r="S127" s="17">
        <f t="shared" si="22"/>
        <v>0</v>
      </c>
    </row>
    <row r="128" spans="1:19" s="17" customFormat="1" x14ac:dyDescent="0.2">
      <c r="A128" s="26" t="str">
        <f t="shared" si="28"/>
        <v>CETG6267</v>
      </c>
      <c r="B128" s="26" t="str">
        <f t="shared" si="28"/>
        <v>GOUILLON</v>
      </c>
      <c r="C128" s="26" t="str">
        <f t="shared" si="28"/>
        <v>Chantal</v>
      </c>
      <c r="D128" s="26" t="str">
        <f t="shared" si="28"/>
        <v>1-agent</v>
      </c>
      <c r="E128" s="26" t="str">
        <f t="shared" si="28"/>
        <v>Nice</v>
      </c>
      <c r="F128" s="26" t="str">
        <f t="shared" si="28"/>
        <v>pièce 255</v>
      </c>
      <c r="G128" s="26">
        <f t="shared" si="28"/>
        <v>3175</v>
      </c>
      <c r="H128" s="26">
        <f t="shared" si="28"/>
        <v>23209.34</v>
      </c>
      <c r="I128" s="26" t="str">
        <f t="shared" si="28"/>
        <v>femme</v>
      </c>
      <c r="J128" s="26">
        <f t="shared" si="28"/>
        <v>23247</v>
      </c>
      <c r="K128" s="26">
        <f t="shared" si="28"/>
        <v>48</v>
      </c>
      <c r="L128" s="19" t="str">
        <f t="shared" si="15"/>
        <v>femme1-agent</v>
      </c>
      <c r="M128" s="19" t="str">
        <f t="shared" si="16"/>
        <v>femme1-agentNice</v>
      </c>
      <c r="N128" s="24" t="str">
        <f t="shared" si="17"/>
        <v>-</v>
      </c>
      <c r="O128" s="17">
        <f t="shared" si="18"/>
        <v>0</v>
      </c>
      <c r="P128" s="17">
        <f t="shared" si="19"/>
        <v>1</v>
      </c>
      <c r="Q128" s="17" t="str">
        <f t="shared" si="20"/>
        <v>-</v>
      </c>
      <c r="R128" s="19" t="str">
        <f t="shared" si="21"/>
        <v>femmeNice</v>
      </c>
      <c r="S128" s="17">
        <f t="shared" si="22"/>
        <v>0</v>
      </c>
    </row>
    <row r="129" spans="1:19" s="17" customFormat="1" x14ac:dyDescent="0.2">
      <c r="A129" s="26" t="str">
        <f t="shared" si="28"/>
        <v>BOHG6406</v>
      </c>
      <c r="B129" s="26" t="str">
        <f t="shared" si="28"/>
        <v>GOYER</v>
      </c>
      <c r="C129" s="26" t="str">
        <f t="shared" si="28"/>
        <v>Brigitte</v>
      </c>
      <c r="D129" s="26" t="str">
        <f t="shared" si="28"/>
        <v>1-agent</v>
      </c>
      <c r="E129" s="26" t="str">
        <f t="shared" si="28"/>
        <v>Nice</v>
      </c>
      <c r="F129" s="26" t="str">
        <f t="shared" si="28"/>
        <v>pièce 34</v>
      </c>
      <c r="G129" s="26">
        <f t="shared" si="28"/>
        <v>3126</v>
      </c>
      <c r="H129" s="26">
        <f t="shared" si="28"/>
        <v>22882.92</v>
      </c>
      <c r="I129" s="26" t="str">
        <f t="shared" si="28"/>
        <v>femme</v>
      </c>
      <c r="J129" s="26">
        <f t="shared" si="28"/>
        <v>24865</v>
      </c>
      <c r="K129" s="26">
        <f t="shared" si="28"/>
        <v>43</v>
      </c>
      <c r="L129" s="19" t="str">
        <f t="shared" si="15"/>
        <v>femme1-agent</v>
      </c>
      <c r="M129" s="19" t="str">
        <f t="shared" si="16"/>
        <v>femme1-agentNice</v>
      </c>
      <c r="N129" s="24" t="str">
        <f t="shared" si="17"/>
        <v>-</v>
      </c>
      <c r="O129" s="17">
        <f t="shared" si="18"/>
        <v>0</v>
      </c>
      <c r="P129" s="17">
        <f t="shared" si="19"/>
        <v>1</v>
      </c>
      <c r="Q129" s="17" t="str">
        <f t="shared" si="20"/>
        <v>-</v>
      </c>
      <c r="R129" s="19" t="str">
        <f t="shared" si="21"/>
        <v>femmeNice</v>
      </c>
      <c r="S129" s="17">
        <f t="shared" si="22"/>
        <v>1</v>
      </c>
    </row>
    <row r="130" spans="1:19" s="17" customFormat="1" x14ac:dyDescent="0.2">
      <c r="A130" s="26" t="str">
        <f t="shared" si="28"/>
        <v>LMTG8154</v>
      </c>
      <c r="B130" s="26" t="str">
        <f t="shared" si="28"/>
        <v>GRAIN</v>
      </c>
      <c r="C130" s="26" t="str">
        <f t="shared" si="28"/>
        <v>Laurence</v>
      </c>
      <c r="D130" s="26" t="str">
        <f t="shared" si="28"/>
        <v>1-agent</v>
      </c>
      <c r="E130" s="26" t="str">
        <f t="shared" si="28"/>
        <v>Nice</v>
      </c>
      <c r="F130" s="26" t="str">
        <f t="shared" si="28"/>
        <v>pièce 80</v>
      </c>
      <c r="G130" s="26">
        <f t="shared" si="28"/>
        <v>3151</v>
      </c>
      <c r="H130" s="26">
        <f t="shared" si="28"/>
        <v>23995.19</v>
      </c>
      <c r="I130" s="26" t="str">
        <f t="shared" si="28"/>
        <v>femme</v>
      </c>
      <c r="J130" s="26">
        <f t="shared" si="28"/>
        <v>31450</v>
      </c>
      <c r="K130" s="26">
        <f t="shared" si="28"/>
        <v>25</v>
      </c>
      <c r="L130" s="19" t="str">
        <f t="shared" ref="L130:L193" si="29">I130&amp;D130</f>
        <v>femme1-agent</v>
      </c>
      <c r="M130" s="19" t="str">
        <f t="shared" ref="M130:M193" si="30">L130&amp;E130</f>
        <v>femme1-agentNice</v>
      </c>
      <c r="N130" s="24" t="str">
        <f t="shared" ref="N130:N193" si="31">IF(D130=$N$1,J130,"-")</f>
        <v>-</v>
      </c>
      <c r="O130" s="17">
        <f t="shared" ref="O130:O193" si="32">COUNTIF(D130,"*cadre*")*(I130="femme")</f>
        <v>0</v>
      </c>
      <c r="P130" s="17">
        <f t="shared" ref="P130:P193" si="33">(H130&gt;=20000)*(H130&lt;=25000)*(D130="1-agent")</f>
        <v>1</v>
      </c>
      <c r="Q130" s="17" t="str">
        <f t="shared" ref="Q130:Q193" si="34">IF((D130&lt;&gt;"1-agent"),H130,"-")</f>
        <v>-</v>
      </c>
      <c r="R130" s="19" t="str">
        <f t="shared" ref="R130:R193" si="35">I130&amp;E130</f>
        <v>femmeNice</v>
      </c>
      <c r="S130" s="17">
        <f t="shared" si="22"/>
        <v>1</v>
      </c>
    </row>
    <row r="131" spans="1:19" s="17" customFormat="1" x14ac:dyDescent="0.2">
      <c r="A131" s="26" t="str">
        <f t="shared" ref="A131:K140" si="36">INDEX(Feuille_base_de_données,ROW(),COLUMN())</f>
        <v>MXXG5021</v>
      </c>
      <c r="B131" s="26" t="str">
        <f t="shared" si="36"/>
        <v>GUELT</v>
      </c>
      <c r="C131" s="26" t="str">
        <f t="shared" si="36"/>
        <v>Monique</v>
      </c>
      <c r="D131" s="26" t="str">
        <f t="shared" si="36"/>
        <v>3-cadre</v>
      </c>
      <c r="E131" s="26" t="str">
        <f t="shared" si="36"/>
        <v>Paris</v>
      </c>
      <c r="F131" s="26" t="str">
        <f t="shared" si="36"/>
        <v>pièce 78</v>
      </c>
      <c r="G131" s="26">
        <f t="shared" si="36"/>
        <v>3874</v>
      </c>
      <c r="H131" s="26">
        <f t="shared" si="36"/>
        <v>50391.54</v>
      </c>
      <c r="I131" s="26" t="str">
        <f t="shared" si="36"/>
        <v>femme</v>
      </c>
      <c r="J131" s="26">
        <f t="shared" si="36"/>
        <v>23207</v>
      </c>
      <c r="K131" s="26">
        <f t="shared" si="36"/>
        <v>48</v>
      </c>
      <c r="L131" s="19" t="str">
        <f t="shared" si="29"/>
        <v>femme3-cadre</v>
      </c>
      <c r="M131" s="19" t="str">
        <f t="shared" si="30"/>
        <v>femme3-cadreParis</v>
      </c>
      <c r="N131" s="24" t="str">
        <f t="shared" si="31"/>
        <v>-</v>
      </c>
      <c r="O131" s="17">
        <f t="shared" si="32"/>
        <v>1</v>
      </c>
      <c r="P131" s="17">
        <f t="shared" si="33"/>
        <v>0</v>
      </c>
      <c r="Q131" s="17">
        <f t="shared" si="34"/>
        <v>50391.54</v>
      </c>
      <c r="R131" s="19" t="str">
        <f t="shared" si="35"/>
        <v>femmeParis</v>
      </c>
      <c r="S131" s="17">
        <f t="shared" ref="S131:S194" si="37">IF(COUNTIF(B131,"*A*")+COUNTIF(B131,"*E*"),1,0)</f>
        <v>1</v>
      </c>
    </row>
    <row r="132" spans="1:19" s="17" customFormat="1" x14ac:dyDescent="0.2">
      <c r="A132" s="26" t="str">
        <f t="shared" si="36"/>
        <v>JGXG5022</v>
      </c>
      <c r="B132" s="26" t="str">
        <f t="shared" si="36"/>
        <v>GUILLE</v>
      </c>
      <c r="C132" s="26" t="str">
        <f t="shared" si="36"/>
        <v>Jean</v>
      </c>
      <c r="D132" s="26" t="str">
        <f t="shared" si="36"/>
        <v>1-agent</v>
      </c>
      <c r="E132" s="26" t="str">
        <f t="shared" si="36"/>
        <v>Nice</v>
      </c>
      <c r="F132" s="26" t="str">
        <f t="shared" si="36"/>
        <v>pièce 232</v>
      </c>
      <c r="G132" s="26">
        <f t="shared" si="36"/>
        <v>3143</v>
      </c>
      <c r="H132" s="26">
        <f t="shared" si="36"/>
        <v>31181.32</v>
      </c>
      <c r="I132" s="26" t="str">
        <f t="shared" si="36"/>
        <v>homme</v>
      </c>
      <c r="J132" s="26">
        <f t="shared" si="36"/>
        <v>21938</v>
      </c>
      <c r="K132" s="26">
        <f t="shared" si="36"/>
        <v>51</v>
      </c>
      <c r="L132" s="19" t="str">
        <f t="shared" si="29"/>
        <v>homme1-agent</v>
      </c>
      <c r="M132" s="19" t="str">
        <f t="shared" si="30"/>
        <v>homme1-agentNice</v>
      </c>
      <c r="N132" s="24" t="str">
        <f t="shared" si="31"/>
        <v>-</v>
      </c>
      <c r="O132" s="17">
        <f t="shared" si="32"/>
        <v>0</v>
      </c>
      <c r="P132" s="17">
        <f t="shared" si="33"/>
        <v>0</v>
      </c>
      <c r="Q132" s="17" t="str">
        <f t="shared" si="34"/>
        <v>-</v>
      </c>
      <c r="R132" s="19" t="str">
        <f t="shared" si="35"/>
        <v>hommeNice</v>
      </c>
      <c r="S132" s="17">
        <f t="shared" si="37"/>
        <v>1</v>
      </c>
    </row>
    <row r="133" spans="1:19" s="17" customFormat="1" x14ac:dyDescent="0.2">
      <c r="A133" s="26" t="str">
        <f t="shared" si="36"/>
        <v>FBBG8352</v>
      </c>
      <c r="B133" s="26" t="str">
        <f t="shared" si="36"/>
        <v>GUITTON</v>
      </c>
      <c r="C133" s="26" t="str">
        <f t="shared" si="36"/>
        <v>Francis</v>
      </c>
      <c r="D133" s="26" t="str">
        <f t="shared" si="36"/>
        <v>2-maitrise</v>
      </c>
      <c r="E133" s="26" t="str">
        <f t="shared" si="36"/>
        <v>Nice</v>
      </c>
      <c r="F133" s="26" t="str">
        <f t="shared" si="36"/>
        <v>pièce 216</v>
      </c>
      <c r="G133" s="26">
        <f t="shared" si="36"/>
        <v>3140</v>
      </c>
      <c r="H133" s="26">
        <f t="shared" si="36"/>
        <v>33063.879999999997</v>
      </c>
      <c r="I133" s="26" t="str">
        <f t="shared" si="36"/>
        <v>homme</v>
      </c>
      <c r="J133" s="26">
        <f t="shared" si="36"/>
        <v>31894</v>
      </c>
      <c r="K133" s="26">
        <f t="shared" si="36"/>
        <v>24</v>
      </c>
      <c r="L133" s="19" t="str">
        <f t="shared" si="29"/>
        <v>homme2-maitrise</v>
      </c>
      <c r="M133" s="19" t="str">
        <f t="shared" si="30"/>
        <v>homme2-maitriseNice</v>
      </c>
      <c r="N133" s="24" t="str">
        <f t="shared" si="31"/>
        <v>-</v>
      </c>
      <c r="O133" s="17">
        <f t="shared" si="32"/>
        <v>0</v>
      </c>
      <c r="P133" s="17">
        <f t="shared" si="33"/>
        <v>0</v>
      </c>
      <c r="Q133" s="17">
        <f t="shared" si="34"/>
        <v>33063.879999999997</v>
      </c>
      <c r="R133" s="19" t="str">
        <f t="shared" si="35"/>
        <v>hommeNice</v>
      </c>
      <c r="S133" s="17">
        <f t="shared" si="37"/>
        <v>0</v>
      </c>
    </row>
    <row r="134" spans="1:19" s="17" customFormat="1" x14ac:dyDescent="0.2">
      <c r="A134" s="26" t="str">
        <f t="shared" si="36"/>
        <v>DVXG6757</v>
      </c>
      <c r="B134" s="26" t="str">
        <f t="shared" si="36"/>
        <v>GUTFREUND</v>
      </c>
      <c r="C134" s="26" t="str">
        <f t="shared" si="36"/>
        <v>Dominique</v>
      </c>
      <c r="D134" s="26" t="str">
        <f t="shared" si="36"/>
        <v>1-agent</v>
      </c>
      <c r="E134" s="26" t="str">
        <f t="shared" si="36"/>
        <v>Nice</v>
      </c>
      <c r="F134" s="26" t="str">
        <f t="shared" si="36"/>
        <v>pièce 131</v>
      </c>
      <c r="G134" s="26">
        <f t="shared" si="36"/>
        <v>3675</v>
      </c>
      <c r="H134" s="26">
        <f t="shared" si="36"/>
        <v>24226.5</v>
      </c>
      <c r="I134" s="26" t="str">
        <f t="shared" si="36"/>
        <v>femme</v>
      </c>
      <c r="J134" s="26">
        <f t="shared" si="36"/>
        <v>26461</v>
      </c>
      <c r="K134" s="26">
        <f t="shared" si="36"/>
        <v>39</v>
      </c>
      <c r="L134" s="19" t="str">
        <f t="shared" si="29"/>
        <v>femme1-agent</v>
      </c>
      <c r="M134" s="19" t="str">
        <f t="shared" si="30"/>
        <v>femme1-agentNice</v>
      </c>
      <c r="N134" s="24" t="str">
        <f t="shared" si="31"/>
        <v>-</v>
      </c>
      <c r="O134" s="17">
        <f t="shared" si="32"/>
        <v>0</v>
      </c>
      <c r="P134" s="17">
        <f t="shared" si="33"/>
        <v>1</v>
      </c>
      <c r="Q134" s="17" t="str">
        <f t="shared" si="34"/>
        <v>-</v>
      </c>
      <c r="R134" s="19" t="str">
        <f t="shared" si="35"/>
        <v>femmeNice</v>
      </c>
      <c r="S134" s="17">
        <f t="shared" si="37"/>
        <v>1</v>
      </c>
    </row>
    <row r="135" spans="1:19" s="17" customFormat="1" x14ac:dyDescent="0.2">
      <c r="A135" s="26" t="str">
        <f t="shared" si="36"/>
        <v>PAIG5175</v>
      </c>
      <c r="B135" s="26" t="str">
        <f t="shared" si="36"/>
        <v>GUYOT</v>
      </c>
      <c r="C135" s="26" t="str">
        <f t="shared" si="36"/>
        <v>Pierre</v>
      </c>
      <c r="D135" s="26" t="str">
        <f t="shared" si="36"/>
        <v>1-agent</v>
      </c>
      <c r="E135" s="26" t="str">
        <f t="shared" si="36"/>
        <v>Paris</v>
      </c>
      <c r="F135" s="26" t="str">
        <f t="shared" si="36"/>
        <v>pièce 239</v>
      </c>
      <c r="G135" s="26">
        <f t="shared" si="36"/>
        <v>3711</v>
      </c>
      <c r="H135" s="26">
        <f t="shared" si="36"/>
        <v>24234.720000000001</v>
      </c>
      <c r="I135" s="26" t="str">
        <f t="shared" si="36"/>
        <v>homme</v>
      </c>
      <c r="J135" s="26">
        <f t="shared" si="36"/>
        <v>20594</v>
      </c>
      <c r="K135" s="26">
        <f t="shared" si="36"/>
        <v>55</v>
      </c>
      <c r="L135" s="19" t="str">
        <f t="shared" si="29"/>
        <v>homme1-agent</v>
      </c>
      <c r="M135" s="19" t="str">
        <f t="shared" si="30"/>
        <v>homme1-agentParis</v>
      </c>
      <c r="N135" s="24" t="str">
        <f t="shared" si="31"/>
        <v>-</v>
      </c>
      <c r="O135" s="17">
        <f t="shared" si="32"/>
        <v>0</v>
      </c>
      <c r="P135" s="17">
        <f t="shared" si="33"/>
        <v>1</v>
      </c>
      <c r="Q135" s="17" t="str">
        <f t="shared" si="34"/>
        <v>-</v>
      </c>
      <c r="R135" s="19" t="str">
        <f t="shared" si="35"/>
        <v>hommeParis</v>
      </c>
      <c r="S135" s="17">
        <f t="shared" si="37"/>
        <v>0</v>
      </c>
    </row>
    <row r="136" spans="1:19" s="17" customFormat="1" x14ac:dyDescent="0.2">
      <c r="A136" s="26" t="str">
        <f t="shared" si="36"/>
        <v>JKXH8362</v>
      </c>
      <c r="B136" s="26" t="str">
        <f t="shared" si="36"/>
        <v>HABRANT</v>
      </c>
      <c r="C136" s="26" t="str">
        <f t="shared" si="36"/>
        <v>Julie</v>
      </c>
      <c r="D136" s="26" t="str">
        <f t="shared" si="36"/>
        <v>1-agent</v>
      </c>
      <c r="E136" s="26" t="str">
        <f t="shared" si="36"/>
        <v>Paris</v>
      </c>
      <c r="F136" s="26" t="str">
        <f t="shared" si="36"/>
        <v>pièce 66</v>
      </c>
      <c r="G136" s="26">
        <f t="shared" si="36"/>
        <v>3115</v>
      </c>
      <c r="H136" s="26">
        <f t="shared" si="36"/>
        <v>30383.99</v>
      </c>
      <c r="I136" s="26" t="str">
        <f t="shared" si="36"/>
        <v>femme</v>
      </c>
      <c r="J136" s="26">
        <f t="shared" si="36"/>
        <v>32069</v>
      </c>
      <c r="K136" s="26">
        <f t="shared" si="36"/>
        <v>24</v>
      </c>
      <c r="L136" s="19" t="str">
        <f t="shared" si="29"/>
        <v>femme1-agent</v>
      </c>
      <c r="M136" s="19" t="str">
        <f t="shared" si="30"/>
        <v>femme1-agentParis</v>
      </c>
      <c r="N136" s="24" t="str">
        <f t="shared" si="31"/>
        <v>-</v>
      </c>
      <c r="O136" s="17">
        <f t="shared" si="32"/>
        <v>0</v>
      </c>
      <c r="P136" s="17">
        <f t="shared" si="33"/>
        <v>0</v>
      </c>
      <c r="Q136" s="17" t="str">
        <f t="shared" si="34"/>
        <v>-</v>
      </c>
      <c r="R136" s="19" t="str">
        <f t="shared" si="35"/>
        <v>femmeParis</v>
      </c>
      <c r="S136" s="17">
        <f t="shared" si="37"/>
        <v>1</v>
      </c>
    </row>
    <row r="137" spans="1:19" s="17" customFormat="1" x14ac:dyDescent="0.2">
      <c r="A137" s="26" t="str">
        <f t="shared" si="36"/>
        <v>AHBH6412</v>
      </c>
      <c r="B137" s="26" t="str">
        <f t="shared" si="36"/>
        <v>HARAULT</v>
      </c>
      <c r="C137" s="26" t="str">
        <f t="shared" si="36"/>
        <v>Armelle</v>
      </c>
      <c r="D137" s="26" t="str">
        <f t="shared" si="36"/>
        <v>1-agent</v>
      </c>
      <c r="E137" s="26" t="str">
        <f t="shared" si="36"/>
        <v>Nice</v>
      </c>
      <c r="F137" s="26" t="str">
        <f t="shared" si="36"/>
        <v>pièce 32</v>
      </c>
      <c r="G137" s="26">
        <f t="shared" si="36"/>
        <v>3078</v>
      </c>
      <c r="H137" s="26">
        <f t="shared" si="36"/>
        <v>19907.93</v>
      </c>
      <c r="I137" s="26" t="str">
        <f t="shared" si="36"/>
        <v>femme</v>
      </c>
      <c r="J137" s="26">
        <f t="shared" si="36"/>
        <v>24216</v>
      </c>
      <c r="K137" s="26">
        <f t="shared" si="36"/>
        <v>45</v>
      </c>
      <c r="L137" s="19" t="str">
        <f t="shared" si="29"/>
        <v>femme1-agent</v>
      </c>
      <c r="M137" s="19" t="str">
        <f t="shared" si="30"/>
        <v>femme1-agentNice</v>
      </c>
      <c r="N137" s="24" t="str">
        <f t="shared" si="31"/>
        <v>-</v>
      </c>
      <c r="O137" s="17">
        <f t="shared" si="32"/>
        <v>0</v>
      </c>
      <c r="P137" s="17">
        <f t="shared" si="33"/>
        <v>0</v>
      </c>
      <c r="Q137" s="17" t="str">
        <f t="shared" si="34"/>
        <v>-</v>
      </c>
      <c r="R137" s="19" t="str">
        <f t="shared" si="35"/>
        <v>femmeNice</v>
      </c>
      <c r="S137" s="17">
        <f t="shared" si="37"/>
        <v>1</v>
      </c>
    </row>
    <row r="138" spans="1:19" s="17" customFormat="1" x14ac:dyDescent="0.2">
      <c r="A138" s="26" t="str">
        <f t="shared" si="36"/>
        <v>GQNF6600</v>
      </c>
      <c r="B138" s="26" t="str">
        <f t="shared" si="36"/>
        <v>HERBÉ</v>
      </c>
      <c r="C138" s="26" t="str">
        <f t="shared" si="36"/>
        <v>Joelle</v>
      </c>
      <c r="D138" s="26" t="str">
        <f t="shared" si="36"/>
        <v>1-agent</v>
      </c>
      <c r="E138" s="26" t="str">
        <f t="shared" si="36"/>
        <v>Nice</v>
      </c>
      <c r="F138" s="26">
        <f t="shared" si="36"/>
        <v>0</v>
      </c>
      <c r="G138" s="26">
        <f t="shared" si="36"/>
        <v>3007</v>
      </c>
      <c r="H138" s="26">
        <f t="shared" si="36"/>
        <v>25040.53</v>
      </c>
      <c r="I138" s="26" t="str">
        <f t="shared" si="36"/>
        <v>femme</v>
      </c>
      <c r="J138" s="26">
        <f t="shared" si="36"/>
        <v>23466</v>
      </c>
      <c r="K138" s="26">
        <f t="shared" si="36"/>
        <v>47</v>
      </c>
      <c r="L138" s="19" t="str">
        <f t="shared" si="29"/>
        <v>femme1-agent</v>
      </c>
      <c r="M138" s="19" t="str">
        <f t="shared" si="30"/>
        <v>femme1-agentNice</v>
      </c>
      <c r="N138" s="24" t="str">
        <f t="shared" si="31"/>
        <v>-</v>
      </c>
      <c r="O138" s="17">
        <f t="shared" si="32"/>
        <v>0</v>
      </c>
      <c r="P138" s="17">
        <f t="shared" si="33"/>
        <v>0</v>
      </c>
      <c r="Q138" s="17" t="str">
        <f t="shared" si="34"/>
        <v>-</v>
      </c>
      <c r="R138" s="19" t="str">
        <f t="shared" si="35"/>
        <v>femmeNice</v>
      </c>
      <c r="S138" s="17">
        <f t="shared" si="37"/>
        <v>1</v>
      </c>
    </row>
    <row r="139" spans="1:19" s="17" customFormat="1" x14ac:dyDescent="0.2">
      <c r="A139" s="26" t="str">
        <f t="shared" si="36"/>
        <v>LMAH8655</v>
      </c>
      <c r="B139" s="26" t="str">
        <f t="shared" si="36"/>
        <v>HERCLICH</v>
      </c>
      <c r="C139" s="26" t="str">
        <f t="shared" si="36"/>
        <v>Laura</v>
      </c>
      <c r="D139" s="26" t="str">
        <f t="shared" si="36"/>
        <v>1-agent</v>
      </c>
      <c r="E139" s="26" t="str">
        <f t="shared" si="36"/>
        <v>Paris</v>
      </c>
      <c r="F139" s="26" t="str">
        <f t="shared" si="36"/>
        <v>pièce 95</v>
      </c>
      <c r="G139" s="26">
        <f t="shared" si="36"/>
        <v>3954</v>
      </c>
      <c r="H139" s="26">
        <f t="shared" si="36"/>
        <v>28023.64</v>
      </c>
      <c r="I139" s="26" t="str">
        <f t="shared" si="36"/>
        <v>femme</v>
      </c>
      <c r="J139" s="26">
        <f t="shared" si="36"/>
        <v>30888</v>
      </c>
      <c r="K139" s="26">
        <f t="shared" si="36"/>
        <v>27</v>
      </c>
      <c r="L139" s="19" t="str">
        <f t="shared" si="29"/>
        <v>femme1-agent</v>
      </c>
      <c r="M139" s="19" t="str">
        <f t="shared" si="30"/>
        <v>femme1-agentParis</v>
      </c>
      <c r="N139" s="24" t="str">
        <f t="shared" si="31"/>
        <v>-</v>
      </c>
      <c r="O139" s="17">
        <f t="shared" si="32"/>
        <v>0</v>
      </c>
      <c r="P139" s="17">
        <f t="shared" si="33"/>
        <v>0</v>
      </c>
      <c r="Q139" s="17" t="str">
        <f t="shared" si="34"/>
        <v>-</v>
      </c>
      <c r="R139" s="19" t="str">
        <f t="shared" si="35"/>
        <v>femmeParis</v>
      </c>
      <c r="S139" s="17">
        <f t="shared" si="37"/>
        <v>1</v>
      </c>
    </row>
    <row r="140" spans="1:19" s="17" customFormat="1" x14ac:dyDescent="0.2">
      <c r="A140" s="26" t="str">
        <f t="shared" si="36"/>
        <v>JNPH5204</v>
      </c>
      <c r="B140" s="26" t="str">
        <f t="shared" si="36"/>
        <v>HERMANT</v>
      </c>
      <c r="C140" s="26" t="str">
        <f t="shared" si="36"/>
        <v>Jean-Pierre</v>
      </c>
      <c r="D140" s="26" t="str">
        <f t="shared" si="36"/>
        <v>3-cadre</v>
      </c>
      <c r="E140" s="26" t="str">
        <f t="shared" si="36"/>
        <v>Nice</v>
      </c>
      <c r="F140" s="26" t="str">
        <f t="shared" si="36"/>
        <v>pièce 70</v>
      </c>
      <c r="G140" s="26">
        <f t="shared" si="36"/>
        <v>3998</v>
      </c>
      <c r="H140" s="26">
        <f t="shared" si="36"/>
        <v>56397.05</v>
      </c>
      <c r="I140" s="26" t="str">
        <f t="shared" si="36"/>
        <v>homme</v>
      </c>
      <c r="J140" s="26">
        <f t="shared" si="36"/>
        <v>21507</v>
      </c>
      <c r="K140" s="26">
        <f t="shared" si="36"/>
        <v>53</v>
      </c>
      <c r="L140" s="19" t="str">
        <f t="shared" si="29"/>
        <v>homme3-cadre</v>
      </c>
      <c r="M140" s="19" t="str">
        <f t="shared" si="30"/>
        <v>homme3-cadreNice</v>
      </c>
      <c r="N140" s="24" t="str">
        <f t="shared" si="31"/>
        <v>-</v>
      </c>
      <c r="O140" s="17">
        <f t="shared" si="32"/>
        <v>0</v>
      </c>
      <c r="P140" s="17">
        <f t="shared" si="33"/>
        <v>0</v>
      </c>
      <c r="Q140" s="17">
        <f t="shared" si="34"/>
        <v>56397.05</v>
      </c>
      <c r="R140" s="19" t="str">
        <f t="shared" si="35"/>
        <v>hommeNice</v>
      </c>
      <c r="S140" s="17">
        <f t="shared" si="37"/>
        <v>1</v>
      </c>
    </row>
    <row r="141" spans="1:19" s="17" customFormat="1" x14ac:dyDescent="0.2">
      <c r="A141" s="26" t="str">
        <f t="shared" ref="A141:K150" si="38">INDEX(Feuille_base_de_données,ROW(),COLUMN())</f>
        <v>BBSH5466</v>
      </c>
      <c r="B141" s="26" t="str">
        <f t="shared" si="38"/>
        <v>HERSELIN</v>
      </c>
      <c r="C141" s="26" t="str">
        <f t="shared" si="38"/>
        <v>Brigitte</v>
      </c>
      <c r="D141" s="26" t="str">
        <f t="shared" si="38"/>
        <v>1-agent</v>
      </c>
      <c r="E141" s="26" t="str">
        <f t="shared" si="38"/>
        <v>Nice</v>
      </c>
      <c r="F141" s="26" t="str">
        <f t="shared" si="38"/>
        <v>pièce 20</v>
      </c>
      <c r="G141" s="26">
        <f t="shared" si="38"/>
        <v>3991</v>
      </c>
      <c r="H141" s="26">
        <f t="shared" si="38"/>
        <v>19842.34</v>
      </c>
      <c r="I141" s="26" t="str">
        <f t="shared" si="38"/>
        <v>femme</v>
      </c>
      <c r="J141" s="26">
        <f t="shared" si="38"/>
        <v>20882</v>
      </c>
      <c r="K141" s="26">
        <f t="shared" si="38"/>
        <v>54</v>
      </c>
      <c r="L141" s="19" t="str">
        <f t="shared" si="29"/>
        <v>femme1-agent</v>
      </c>
      <c r="M141" s="19" t="str">
        <f t="shared" si="30"/>
        <v>femme1-agentNice</v>
      </c>
      <c r="N141" s="24" t="str">
        <f t="shared" si="31"/>
        <v>-</v>
      </c>
      <c r="O141" s="17">
        <f t="shared" si="32"/>
        <v>0</v>
      </c>
      <c r="P141" s="17">
        <f t="shared" si="33"/>
        <v>0</v>
      </c>
      <c r="Q141" s="17" t="str">
        <f t="shared" si="34"/>
        <v>-</v>
      </c>
      <c r="R141" s="19" t="str">
        <f t="shared" si="35"/>
        <v>femmeNice</v>
      </c>
      <c r="S141" s="17">
        <f t="shared" si="37"/>
        <v>1</v>
      </c>
    </row>
    <row r="142" spans="1:19" s="17" customFormat="1" x14ac:dyDescent="0.2">
      <c r="A142" s="26" t="str">
        <f t="shared" si="38"/>
        <v>CLEH5730</v>
      </c>
      <c r="B142" s="26" t="str">
        <f t="shared" si="38"/>
        <v>HEURAUX</v>
      </c>
      <c r="C142" s="26" t="str">
        <f t="shared" si="38"/>
        <v>Catherine</v>
      </c>
      <c r="D142" s="26" t="str">
        <f t="shared" si="38"/>
        <v>1-agent</v>
      </c>
      <c r="E142" s="26" t="str">
        <f t="shared" si="38"/>
        <v>Nice</v>
      </c>
      <c r="F142" s="26" t="str">
        <f t="shared" si="38"/>
        <v>pièce 78</v>
      </c>
      <c r="G142" s="26">
        <f t="shared" si="38"/>
        <v>3685</v>
      </c>
      <c r="H142" s="26">
        <f t="shared" si="38"/>
        <v>24005.82</v>
      </c>
      <c r="I142" s="26" t="str">
        <f t="shared" si="38"/>
        <v>femme</v>
      </c>
      <c r="J142" s="26">
        <f t="shared" si="38"/>
        <v>23097</v>
      </c>
      <c r="K142" s="26">
        <f t="shared" si="38"/>
        <v>48</v>
      </c>
      <c r="L142" s="19" t="str">
        <f t="shared" si="29"/>
        <v>femme1-agent</v>
      </c>
      <c r="M142" s="19" t="str">
        <f t="shared" si="30"/>
        <v>femme1-agentNice</v>
      </c>
      <c r="N142" s="24" t="str">
        <f t="shared" si="31"/>
        <v>-</v>
      </c>
      <c r="O142" s="17">
        <f t="shared" si="32"/>
        <v>0</v>
      </c>
      <c r="P142" s="17">
        <f t="shared" si="33"/>
        <v>1</v>
      </c>
      <c r="Q142" s="17" t="str">
        <f t="shared" si="34"/>
        <v>-</v>
      </c>
      <c r="R142" s="19" t="str">
        <f t="shared" si="35"/>
        <v>femmeNice</v>
      </c>
      <c r="S142" s="17">
        <f t="shared" si="37"/>
        <v>1</v>
      </c>
    </row>
    <row r="143" spans="1:19" s="17" customFormat="1" x14ac:dyDescent="0.2">
      <c r="A143" s="26" t="str">
        <f t="shared" si="38"/>
        <v>FDPH6653</v>
      </c>
      <c r="B143" s="26" t="str">
        <f t="shared" si="38"/>
        <v>HUSETOWSKI</v>
      </c>
      <c r="C143" s="26" t="str">
        <f t="shared" si="38"/>
        <v>Franca</v>
      </c>
      <c r="D143" s="26" t="str">
        <f t="shared" si="38"/>
        <v>1-agent</v>
      </c>
      <c r="E143" s="26" t="str">
        <f t="shared" si="38"/>
        <v>Nice</v>
      </c>
      <c r="F143" s="26" t="str">
        <f t="shared" si="38"/>
        <v>pièce 212</v>
      </c>
      <c r="G143" s="26">
        <f t="shared" si="38"/>
        <v>3691</v>
      </c>
      <c r="H143" s="26">
        <f t="shared" si="38"/>
        <v>26464.36</v>
      </c>
      <c r="I143" s="26" t="str">
        <f t="shared" si="38"/>
        <v>femme</v>
      </c>
      <c r="J143" s="26">
        <f t="shared" si="38"/>
        <v>24046</v>
      </c>
      <c r="K143" s="26">
        <f t="shared" si="38"/>
        <v>46</v>
      </c>
      <c r="L143" s="19" t="str">
        <f t="shared" si="29"/>
        <v>femme1-agent</v>
      </c>
      <c r="M143" s="19" t="str">
        <f t="shared" si="30"/>
        <v>femme1-agentNice</v>
      </c>
      <c r="N143" s="24" t="str">
        <f t="shared" si="31"/>
        <v>-</v>
      </c>
      <c r="O143" s="17">
        <f t="shared" si="32"/>
        <v>0</v>
      </c>
      <c r="P143" s="17">
        <f t="shared" si="33"/>
        <v>0</v>
      </c>
      <c r="Q143" s="17" t="str">
        <f t="shared" si="34"/>
        <v>-</v>
      </c>
      <c r="R143" s="19" t="str">
        <f t="shared" si="35"/>
        <v>femmeNice</v>
      </c>
      <c r="S143" s="17">
        <f t="shared" si="37"/>
        <v>1</v>
      </c>
    </row>
    <row r="144" spans="1:19" s="17" customFormat="1" x14ac:dyDescent="0.2">
      <c r="A144" s="26" t="str">
        <f t="shared" si="38"/>
        <v>SOYI7625</v>
      </c>
      <c r="B144" s="26" t="str">
        <f t="shared" si="38"/>
        <v>ILARDO</v>
      </c>
      <c r="C144" s="26" t="str">
        <f t="shared" si="38"/>
        <v>Sylvie</v>
      </c>
      <c r="D144" s="26" t="str">
        <f t="shared" si="38"/>
        <v>3-cadre</v>
      </c>
      <c r="E144" s="26" t="str">
        <f t="shared" si="38"/>
        <v>Paris</v>
      </c>
      <c r="F144" s="26" t="str">
        <f t="shared" si="38"/>
        <v>pièce 96</v>
      </c>
      <c r="G144" s="26">
        <f t="shared" si="38"/>
        <v>3071</v>
      </c>
      <c r="H144" s="26">
        <f t="shared" si="38"/>
        <v>38918.239999999998</v>
      </c>
      <c r="I144" s="26" t="str">
        <f t="shared" si="38"/>
        <v>femme</v>
      </c>
      <c r="J144" s="26">
        <f t="shared" si="38"/>
        <v>30451</v>
      </c>
      <c r="K144" s="26">
        <f t="shared" si="38"/>
        <v>28</v>
      </c>
      <c r="L144" s="19" t="str">
        <f t="shared" si="29"/>
        <v>femme3-cadre</v>
      </c>
      <c r="M144" s="19" t="str">
        <f t="shared" si="30"/>
        <v>femme3-cadreParis</v>
      </c>
      <c r="N144" s="24" t="str">
        <f t="shared" si="31"/>
        <v>-</v>
      </c>
      <c r="O144" s="17">
        <f t="shared" si="32"/>
        <v>1</v>
      </c>
      <c r="P144" s="17">
        <f t="shared" si="33"/>
        <v>0</v>
      </c>
      <c r="Q144" s="17">
        <f t="shared" si="34"/>
        <v>38918.239999999998</v>
      </c>
      <c r="R144" s="19" t="str">
        <f t="shared" si="35"/>
        <v>femmeParis</v>
      </c>
      <c r="S144" s="17">
        <f t="shared" si="37"/>
        <v>1</v>
      </c>
    </row>
    <row r="145" spans="1:19" s="17" customFormat="1" x14ac:dyDescent="0.2">
      <c r="A145" s="26" t="str">
        <f t="shared" si="38"/>
        <v>SMKI6600</v>
      </c>
      <c r="B145" s="26" t="str">
        <f t="shared" si="38"/>
        <v>IMMEUBLE</v>
      </c>
      <c r="C145" s="26" t="str">
        <f t="shared" si="38"/>
        <v>Sylvie</v>
      </c>
      <c r="D145" s="26" t="str">
        <f t="shared" si="38"/>
        <v>2-maitrise</v>
      </c>
      <c r="E145" s="26" t="str">
        <f t="shared" si="38"/>
        <v>Paris</v>
      </c>
      <c r="F145" s="26" t="str">
        <f t="shared" si="38"/>
        <v>pièce 206</v>
      </c>
      <c r="G145" s="26">
        <f t="shared" si="38"/>
        <v>3040</v>
      </c>
      <c r="H145" s="26">
        <f t="shared" si="38"/>
        <v>31448.52</v>
      </c>
      <c r="I145" s="26" t="str">
        <f t="shared" si="38"/>
        <v>femme</v>
      </c>
      <c r="J145" s="26">
        <f t="shared" si="38"/>
        <v>24237</v>
      </c>
      <c r="K145" s="26">
        <f t="shared" si="38"/>
        <v>45</v>
      </c>
      <c r="L145" s="19" t="str">
        <f t="shared" si="29"/>
        <v>femme2-maitrise</v>
      </c>
      <c r="M145" s="19" t="str">
        <f t="shared" si="30"/>
        <v>femme2-maitriseParis</v>
      </c>
      <c r="N145" s="24" t="str">
        <f t="shared" si="31"/>
        <v>-</v>
      </c>
      <c r="O145" s="17">
        <f t="shared" si="32"/>
        <v>0</v>
      </c>
      <c r="P145" s="17">
        <f t="shared" si="33"/>
        <v>0</v>
      </c>
      <c r="Q145" s="17">
        <f t="shared" si="34"/>
        <v>31448.52</v>
      </c>
      <c r="R145" s="19" t="str">
        <f t="shared" si="35"/>
        <v>femmeParis</v>
      </c>
      <c r="S145" s="17">
        <f t="shared" si="37"/>
        <v>1</v>
      </c>
    </row>
    <row r="146" spans="1:19" s="17" customFormat="1" x14ac:dyDescent="0.2">
      <c r="A146" s="26" t="str">
        <f t="shared" si="38"/>
        <v>MYJJ7555</v>
      </c>
      <c r="B146" s="26" t="str">
        <f t="shared" si="38"/>
        <v>JOLIBOIS</v>
      </c>
      <c r="C146" s="26" t="str">
        <f t="shared" si="38"/>
        <v>Michele</v>
      </c>
      <c r="D146" s="26" t="str">
        <f t="shared" si="38"/>
        <v>4-cadre supérieur</v>
      </c>
      <c r="E146" s="26" t="str">
        <f t="shared" si="38"/>
        <v>Paris</v>
      </c>
      <c r="F146" s="26" t="str">
        <f t="shared" si="38"/>
        <v>pièce 95</v>
      </c>
      <c r="G146" s="26">
        <f t="shared" si="38"/>
        <v>3022</v>
      </c>
      <c r="H146" s="26">
        <f t="shared" si="38"/>
        <v>78959.28</v>
      </c>
      <c r="I146" s="26" t="str">
        <f t="shared" si="38"/>
        <v>femme</v>
      </c>
      <c r="J146" s="26">
        <f t="shared" si="38"/>
        <v>27168</v>
      </c>
      <c r="K146" s="26">
        <f t="shared" si="38"/>
        <v>37</v>
      </c>
      <c r="L146" s="19" t="str">
        <f t="shared" si="29"/>
        <v>femme4-cadre supérieur</v>
      </c>
      <c r="M146" s="19" t="str">
        <f t="shared" si="30"/>
        <v>femme4-cadre supérieurParis</v>
      </c>
      <c r="N146" s="24">
        <f t="shared" si="31"/>
        <v>27168</v>
      </c>
      <c r="O146" s="17">
        <f t="shared" si="32"/>
        <v>1</v>
      </c>
      <c r="P146" s="17">
        <f t="shared" si="33"/>
        <v>0</v>
      </c>
      <c r="Q146" s="17">
        <f t="shared" si="34"/>
        <v>78959.28</v>
      </c>
      <c r="R146" s="19" t="str">
        <f t="shared" si="35"/>
        <v>femmeParis</v>
      </c>
      <c r="S146" s="17">
        <f t="shared" si="37"/>
        <v>0</v>
      </c>
    </row>
    <row r="147" spans="1:19" s="17" customFormat="1" x14ac:dyDescent="0.2">
      <c r="A147" s="26" t="str">
        <f t="shared" si="38"/>
        <v>GRRJ8613</v>
      </c>
      <c r="B147" s="26" t="str">
        <f t="shared" si="38"/>
        <v>JOLY</v>
      </c>
      <c r="C147" s="26" t="str">
        <f t="shared" si="38"/>
        <v>Gautier</v>
      </c>
      <c r="D147" s="26" t="str">
        <f t="shared" si="38"/>
        <v>1-agent</v>
      </c>
      <c r="E147" s="26" t="str">
        <f t="shared" si="38"/>
        <v>Nice</v>
      </c>
      <c r="F147" s="26" t="str">
        <f t="shared" si="38"/>
        <v>pièce 96</v>
      </c>
      <c r="G147" s="26">
        <f t="shared" si="38"/>
        <v>3156</v>
      </c>
      <c r="H147" s="26">
        <f t="shared" si="38"/>
        <v>14703.91</v>
      </c>
      <c r="I147" s="26" t="str">
        <f t="shared" si="38"/>
        <v>homme</v>
      </c>
      <c r="J147" s="26">
        <f t="shared" si="38"/>
        <v>32701</v>
      </c>
      <c r="K147" s="26">
        <f t="shared" si="38"/>
        <v>22</v>
      </c>
      <c r="L147" s="19" t="str">
        <f t="shared" si="29"/>
        <v>homme1-agent</v>
      </c>
      <c r="M147" s="19" t="str">
        <f t="shared" si="30"/>
        <v>homme1-agentNice</v>
      </c>
      <c r="N147" s="24" t="str">
        <f t="shared" si="31"/>
        <v>-</v>
      </c>
      <c r="O147" s="17">
        <f t="shared" si="32"/>
        <v>0</v>
      </c>
      <c r="P147" s="17">
        <f t="shared" si="33"/>
        <v>0</v>
      </c>
      <c r="Q147" s="17" t="str">
        <f t="shared" si="34"/>
        <v>-</v>
      </c>
      <c r="R147" s="19" t="str">
        <f t="shared" si="35"/>
        <v>hommeNice</v>
      </c>
      <c r="S147" s="17">
        <f t="shared" si="37"/>
        <v>0</v>
      </c>
    </row>
    <row r="148" spans="1:19" s="17" customFormat="1" x14ac:dyDescent="0.2">
      <c r="A148" s="26" t="str">
        <f t="shared" si="38"/>
        <v>JMSJ7347</v>
      </c>
      <c r="B148" s="26" t="str">
        <f t="shared" si="38"/>
        <v>JULIENSE</v>
      </c>
      <c r="C148" s="26" t="str">
        <f t="shared" si="38"/>
        <v>Gautier</v>
      </c>
      <c r="D148" s="26" t="str">
        <f t="shared" si="38"/>
        <v>3-cadre</v>
      </c>
      <c r="E148" s="26" t="str">
        <f t="shared" si="38"/>
        <v>Nice</v>
      </c>
      <c r="F148" s="26" t="str">
        <f t="shared" si="38"/>
        <v>pièce 223</v>
      </c>
      <c r="G148" s="26">
        <f t="shared" si="38"/>
        <v>3592</v>
      </c>
      <c r="H148" s="26">
        <f t="shared" si="38"/>
        <v>42157.16</v>
      </c>
      <c r="I148" s="26" t="str">
        <f t="shared" si="38"/>
        <v>homme</v>
      </c>
      <c r="J148" s="26">
        <f t="shared" si="38"/>
        <v>29747</v>
      </c>
      <c r="K148" s="26">
        <f t="shared" si="38"/>
        <v>30</v>
      </c>
      <c r="L148" s="19" t="str">
        <f t="shared" si="29"/>
        <v>homme3-cadre</v>
      </c>
      <c r="M148" s="19" t="str">
        <f t="shared" si="30"/>
        <v>homme3-cadreNice</v>
      </c>
      <c r="N148" s="24" t="str">
        <f t="shared" si="31"/>
        <v>-</v>
      </c>
      <c r="O148" s="17">
        <f t="shared" si="32"/>
        <v>0</v>
      </c>
      <c r="P148" s="17">
        <f t="shared" si="33"/>
        <v>0</v>
      </c>
      <c r="Q148" s="17">
        <f t="shared" si="34"/>
        <v>42157.16</v>
      </c>
      <c r="R148" s="19" t="str">
        <f t="shared" si="35"/>
        <v>hommeNice</v>
      </c>
      <c r="S148" s="17">
        <f t="shared" si="37"/>
        <v>1</v>
      </c>
    </row>
    <row r="149" spans="1:19" s="17" customFormat="1" x14ac:dyDescent="0.2">
      <c r="A149" s="26" t="str">
        <f t="shared" si="38"/>
        <v>JMSJ5333</v>
      </c>
      <c r="B149" s="26" t="str">
        <f t="shared" si="38"/>
        <v>JULIENSE</v>
      </c>
      <c r="C149" s="26" t="str">
        <f t="shared" si="38"/>
        <v>Marie-Thérèse</v>
      </c>
      <c r="D149" s="26" t="str">
        <f t="shared" si="38"/>
        <v>4-cadre supérieur</v>
      </c>
      <c r="E149" s="26" t="str">
        <f t="shared" si="38"/>
        <v>Nice</v>
      </c>
      <c r="F149" s="26" t="str">
        <f t="shared" si="38"/>
        <v>pièce 213</v>
      </c>
      <c r="G149" s="26">
        <f t="shared" si="38"/>
        <v>3243</v>
      </c>
      <c r="H149" s="26">
        <f t="shared" si="38"/>
        <v>111160.62</v>
      </c>
      <c r="I149" s="26" t="str">
        <f t="shared" si="38"/>
        <v>femme</v>
      </c>
      <c r="J149" s="26">
        <f t="shared" si="38"/>
        <v>19874</v>
      </c>
      <c r="K149" s="26">
        <f t="shared" si="38"/>
        <v>57</v>
      </c>
      <c r="L149" s="19" t="str">
        <f t="shared" si="29"/>
        <v>femme4-cadre supérieur</v>
      </c>
      <c r="M149" s="19" t="str">
        <f t="shared" si="30"/>
        <v>femme4-cadre supérieurNice</v>
      </c>
      <c r="N149" s="24">
        <f t="shared" si="31"/>
        <v>19874</v>
      </c>
      <c r="O149" s="17">
        <f t="shared" si="32"/>
        <v>1</v>
      </c>
      <c r="P149" s="17">
        <f t="shared" si="33"/>
        <v>0</v>
      </c>
      <c r="Q149" s="17">
        <f t="shared" si="34"/>
        <v>111160.62</v>
      </c>
      <c r="R149" s="19" t="str">
        <f t="shared" si="35"/>
        <v>femmeNice</v>
      </c>
      <c r="S149" s="17">
        <f t="shared" si="37"/>
        <v>1</v>
      </c>
    </row>
    <row r="150" spans="1:19" s="17" customFormat="1" x14ac:dyDescent="0.2">
      <c r="A150" s="26" t="str">
        <f t="shared" si="38"/>
        <v>JMSJ7146</v>
      </c>
      <c r="B150" s="26" t="str">
        <f t="shared" si="38"/>
        <v>JULIENSE</v>
      </c>
      <c r="C150" s="26" t="str">
        <f t="shared" si="38"/>
        <v>Matthieu</v>
      </c>
      <c r="D150" s="26" t="str">
        <f t="shared" si="38"/>
        <v>2-maitrise</v>
      </c>
      <c r="E150" s="26" t="str">
        <f t="shared" si="38"/>
        <v>Paris</v>
      </c>
      <c r="F150" s="26" t="str">
        <f t="shared" si="38"/>
        <v>pièce 221</v>
      </c>
      <c r="G150" s="26">
        <f t="shared" si="38"/>
        <v>3063</v>
      </c>
      <c r="H150" s="26">
        <f t="shared" si="38"/>
        <v>33135.870000000003</v>
      </c>
      <c r="I150" s="26" t="str">
        <f t="shared" si="38"/>
        <v>homme</v>
      </c>
      <c r="J150" s="26">
        <f t="shared" si="38"/>
        <v>28843</v>
      </c>
      <c r="K150" s="26">
        <f t="shared" si="38"/>
        <v>33</v>
      </c>
      <c r="L150" s="19" t="str">
        <f t="shared" si="29"/>
        <v>homme2-maitrise</v>
      </c>
      <c r="M150" s="19" t="str">
        <f t="shared" si="30"/>
        <v>homme2-maitriseParis</v>
      </c>
      <c r="N150" s="24" t="str">
        <f t="shared" si="31"/>
        <v>-</v>
      </c>
      <c r="O150" s="17">
        <f t="shared" si="32"/>
        <v>0</v>
      </c>
      <c r="P150" s="17">
        <f t="shared" si="33"/>
        <v>0</v>
      </c>
      <c r="Q150" s="17">
        <f t="shared" si="34"/>
        <v>33135.870000000003</v>
      </c>
      <c r="R150" s="19" t="str">
        <f t="shared" si="35"/>
        <v>hommeParis</v>
      </c>
      <c r="S150" s="17">
        <f t="shared" si="37"/>
        <v>1</v>
      </c>
    </row>
    <row r="151" spans="1:19" s="17" customFormat="1" x14ac:dyDescent="0.2">
      <c r="A151" s="26" t="str">
        <f t="shared" ref="A151:K160" si="39">INDEX(Feuille_base_de_données,ROW(),COLUMN())</f>
        <v>CLBK6766</v>
      </c>
      <c r="B151" s="26" t="str">
        <f t="shared" si="39"/>
        <v>KAC</v>
      </c>
      <c r="C151" s="26" t="str">
        <f t="shared" si="39"/>
        <v>Christine</v>
      </c>
      <c r="D151" s="26" t="str">
        <f t="shared" si="39"/>
        <v>2-maitrise</v>
      </c>
      <c r="E151" s="26" t="str">
        <f t="shared" si="39"/>
        <v>Nice</v>
      </c>
      <c r="F151" s="26" t="str">
        <f t="shared" si="39"/>
        <v>pièce 219</v>
      </c>
      <c r="G151" s="26">
        <f t="shared" si="39"/>
        <v>3169</v>
      </c>
      <c r="H151" s="26">
        <f t="shared" si="39"/>
        <v>30237.83</v>
      </c>
      <c r="I151" s="26" t="str">
        <f t="shared" si="39"/>
        <v>femme</v>
      </c>
      <c r="J151" s="26">
        <f t="shared" si="39"/>
        <v>23499</v>
      </c>
      <c r="K151" s="26">
        <f t="shared" si="39"/>
        <v>47</v>
      </c>
      <c r="L151" s="19" t="str">
        <f t="shared" si="29"/>
        <v>femme2-maitrise</v>
      </c>
      <c r="M151" s="19" t="str">
        <f t="shared" si="30"/>
        <v>femme2-maitriseNice</v>
      </c>
      <c r="N151" s="24" t="str">
        <f t="shared" si="31"/>
        <v>-</v>
      </c>
      <c r="O151" s="17">
        <f t="shared" si="32"/>
        <v>0</v>
      </c>
      <c r="P151" s="17">
        <f t="shared" si="33"/>
        <v>0</v>
      </c>
      <c r="Q151" s="17">
        <f t="shared" si="34"/>
        <v>30237.83</v>
      </c>
      <c r="R151" s="19" t="str">
        <f t="shared" si="35"/>
        <v>femmeNice</v>
      </c>
      <c r="S151" s="17">
        <f t="shared" si="37"/>
        <v>1</v>
      </c>
    </row>
    <row r="152" spans="1:19" s="17" customFormat="1" x14ac:dyDescent="0.2">
      <c r="A152" s="26" t="str">
        <f t="shared" si="39"/>
        <v>CRMK7744</v>
      </c>
      <c r="B152" s="26" t="str">
        <f t="shared" si="39"/>
        <v>KARSENTY</v>
      </c>
      <c r="C152" s="26" t="str">
        <f t="shared" si="39"/>
        <v>Christian</v>
      </c>
      <c r="D152" s="26" t="str">
        <f t="shared" si="39"/>
        <v>1-agent</v>
      </c>
      <c r="E152" s="26" t="str">
        <f t="shared" si="39"/>
        <v>Nice</v>
      </c>
      <c r="F152" s="26" t="str">
        <f t="shared" si="39"/>
        <v>pièce 107</v>
      </c>
      <c r="G152" s="26">
        <f t="shared" si="39"/>
        <v>3248</v>
      </c>
      <c r="H152" s="26">
        <f t="shared" si="39"/>
        <v>30103.26</v>
      </c>
      <c r="I152" s="26" t="str">
        <f t="shared" si="39"/>
        <v>homme</v>
      </c>
      <c r="J152" s="26">
        <f t="shared" si="39"/>
        <v>29998</v>
      </c>
      <c r="K152" s="26">
        <f t="shared" si="39"/>
        <v>29</v>
      </c>
      <c r="L152" s="19" t="str">
        <f t="shared" si="29"/>
        <v>homme1-agent</v>
      </c>
      <c r="M152" s="19" t="str">
        <f t="shared" si="30"/>
        <v>homme1-agentNice</v>
      </c>
      <c r="N152" s="24" t="str">
        <f t="shared" si="31"/>
        <v>-</v>
      </c>
      <c r="O152" s="17">
        <f t="shared" si="32"/>
        <v>0</v>
      </c>
      <c r="P152" s="17">
        <f t="shared" si="33"/>
        <v>0</v>
      </c>
      <c r="Q152" s="17" t="str">
        <f t="shared" si="34"/>
        <v>-</v>
      </c>
      <c r="R152" s="19" t="str">
        <f t="shared" si="35"/>
        <v>hommeNice</v>
      </c>
      <c r="S152" s="17">
        <f t="shared" si="37"/>
        <v>1</v>
      </c>
    </row>
    <row r="153" spans="1:19" s="17" customFormat="1" x14ac:dyDescent="0.2">
      <c r="A153" s="26" t="str">
        <f t="shared" si="39"/>
        <v>CPEK8401</v>
      </c>
      <c r="B153" s="26" t="str">
        <f t="shared" si="39"/>
        <v>KILBURG</v>
      </c>
      <c r="C153" s="26" t="str">
        <f t="shared" si="39"/>
        <v>Caroline</v>
      </c>
      <c r="D153" s="26" t="str">
        <f t="shared" si="39"/>
        <v>1-agent</v>
      </c>
      <c r="E153" s="26" t="str">
        <f t="shared" si="39"/>
        <v>Paris</v>
      </c>
      <c r="F153" s="26" t="str">
        <f t="shared" si="39"/>
        <v>pièce 95</v>
      </c>
      <c r="G153" s="26">
        <f t="shared" si="39"/>
        <v>3593</v>
      </c>
      <c r="H153" s="26">
        <f t="shared" si="39"/>
        <v>25601.89</v>
      </c>
      <c r="I153" s="26" t="str">
        <f t="shared" si="39"/>
        <v>femme</v>
      </c>
      <c r="J153" s="26">
        <f t="shared" si="39"/>
        <v>31082</v>
      </c>
      <c r="K153" s="26">
        <f t="shared" si="39"/>
        <v>26</v>
      </c>
      <c r="L153" s="19" t="str">
        <f t="shared" si="29"/>
        <v>femme1-agent</v>
      </c>
      <c r="M153" s="19" t="str">
        <f t="shared" si="30"/>
        <v>femme1-agentParis</v>
      </c>
      <c r="N153" s="24" t="str">
        <f t="shared" si="31"/>
        <v>-</v>
      </c>
      <c r="O153" s="17">
        <f t="shared" si="32"/>
        <v>0</v>
      </c>
      <c r="P153" s="17">
        <f t="shared" si="33"/>
        <v>0</v>
      </c>
      <c r="Q153" s="17" t="str">
        <f t="shared" si="34"/>
        <v>-</v>
      </c>
      <c r="R153" s="19" t="str">
        <f t="shared" si="35"/>
        <v>femmeParis</v>
      </c>
      <c r="S153" s="17">
        <f t="shared" si="37"/>
        <v>0</v>
      </c>
    </row>
    <row r="154" spans="1:19" s="17" customFormat="1" x14ac:dyDescent="0.2">
      <c r="A154" s="26" t="str">
        <f t="shared" si="39"/>
        <v>DICK8204</v>
      </c>
      <c r="B154" s="26" t="str">
        <f t="shared" si="39"/>
        <v>KONGOLO</v>
      </c>
      <c r="C154" s="26" t="str">
        <f t="shared" si="39"/>
        <v>David</v>
      </c>
      <c r="D154" s="26" t="str">
        <f t="shared" si="39"/>
        <v>1-agent</v>
      </c>
      <c r="E154" s="26" t="str">
        <f t="shared" si="39"/>
        <v>Nice</v>
      </c>
      <c r="F154" s="26" t="str">
        <f t="shared" si="39"/>
        <v>pièce 115</v>
      </c>
      <c r="G154" s="26">
        <f t="shared" si="39"/>
        <v>3144</v>
      </c>
      <c r="H154" s="26">
        <f t="shared" si="39"/>
        <v>30625.69</v>
      </c>
      <c r="I154" s="26" t="str">
        <f t="shared" si="39"/>
        <v>homme</v>
      </c>
      <c r="J154" s="26">
        <f t="shared" si="39"/>
        <v>30938</v>
      </c>
      <c r="K154" s="26">
        <f t="shared" si="39"/>
        <v>27</v>
      </c>
      <c r="L154" s="19" t="str">
        <f t="shared" si="29"/>
        <v>homme1-agent</v>
      </c>
      <c r="M154" s="19" t="str">
        <f t="shared" si="30"/>
        <v>homme1-agentNice</v>
      </c>
      <c r="N154" s="24" t="str">
        <f t="shared" si="31"/>
        <v>-</v>
      </c>
      <c r="O154" s="17">
        <f t="shared" si="32"/>
        <v>0</v>
      </c>
      <c r="P154" s="17">
        <f t="shared" si="33"/>
        <v>0</v>
      </c>
      <c r="Q154" s="17" t="str">
        <f t="shared" si="34"/>
        <v>-</v>
      </c>
      <c r="R154" s="19" t="str">
        <f t="shared" si="35"/>
        <v>hommeNice</v>
      </c>
      <c r="S154" s="17">
        <f t="shared" si="37"/>
        <v>0</v>
      </c>
    </row>
    <row r="155" spans="1:19" s="17" customFormat="1" x14ac:dyDescent="0.2">
      <c r="A155" s="26" t="str">
        <f t="shared" si="39"/>
        <v>AYUK6063</v>
      </c>
      <c r="B155" s="26" t="str">
        <f t="shared" si="39"/>
        <v>KRIEF</v>
      </c>
      <c r="C155" s="26" t="str">
        <f t="shared" si="39"/>
        <v>Arlette</v>
      </c>
      <c r="D155" s="26" t="str">
        <f t="shared" si="39"/>
        <v>1-agent</v>
      </c>
      <c r="E155" s="26" t="str">
        <f t="shared" si="39"/>
        <v>Nice</v>
      </c>
      <c r="F155" s="26" t="str">
        <f t="shared" si="39"/>
        <v>pièce 64</v>
      </c>
      <c r="G155" s="26">
        <f t="shared" si="39"/>
        <v>3676</v>
      </c>
      <c r="H155" s="26">
        <f t="shared" si="39"/>
        <v>23769.279999999999</v>
      </c>
      <c r="I155" s="26" t="str">
        <f t="shared" si="39"/>
        <v>femme</v>
      </c>
      <c r="J155" s="26">
        <f t="shared" si="39"/>
        <v>22251</v>
      </c>
      <c r="K155" s="26">
        <f t="shared" si="39"/>
        <v>51</v>
      </c>
      <c r="L155" s="19" t="str">
        <f t="shared" si="29"/>
        <v>femme1-agent</v>
      </c>
      <c r="M155" s="19" t="str">
        <f t="shared" si="30"/>
        <v>femme1-agentNice</v>
      </c>
      <c r="N155" s="24" t="str">
        <f t="shared" si="31"/>
        <v>-</v>
      </c>
      <c r="O155" s="17">
        <f t="shared" si="32"/>
        <v>0</v>
      </c>
      <c r="P155" s="17">
        <f t="shared" si="33"/>
        <v>1</v>
      </c>
      <c r="Q155" s="17" t="str">
        <f t="shared" si="34"/>
        <v>-</v>
      </c>
      <c r="R155" s="19" t="str">
        <f t="shared" si="35"/>
        <v>femmeNice</v>
      </c>
      <c r="S155" s="17">
        <f t="shared" si="37"/>
        <v>1</v>
      </c>
    </row>
    <row r="156" spans="1:19" s="17" customFormat="1" x14ac:dyDescent="0.2">
      <c r="A156" s="26" t="str">
        <f t="shared" si="39"/>
        <v>JBKK8146</v>
      </c>
      <c r="B156" s="26" t="str">
        <f t="shared" si="39"/>
        <v>KTORZA</v>
      </c>
      <c r="C156" s="26" t="str">
        <f t="shared" si="39"/>
        <v>Juliette</v>
      </c>
      <c r="D156" s="26" t="str">
        <f t="shared" si="39"/>
        <v>1-agent</v>
      </c>
      <c r="E156" s="26" t="str">
        <f t="shared" si="39"/>
        <v>Nice</v>
      </c>
      <c r="F156" s="26" t="str">
        <f t="shared" si="39"/>
        <v>pièce 35</v>
      </c>
      <c r="G156" s="26">
        <f t="shared" si="39"/>
        <v>3056</v>
      </c>
      <c r="H156" s="26">
        <f t="shared" si="39"/>
        <v>22033.21</v>
      </c>
      <c r="I156" s="26" t="str">
        <f t="shared" si="39"/>
        <v>femme</v>
      </c>
      <c r="J156" s="26">
        <f t="shared" si="39"/>
        <v>33303</v>
      </c>
      <c r="K156" s="26">
        <f t="shared" si="39"/>
        <v>20</v>
      </c>
      <c r="L156" s="19" t="str">
        <f t="shared" si="29"/>
        <v>femme1-agent</v>
      </c>
      <c r="M156" s="19" t="str">
        <f t="shared" si="30"/>
        <v>femme1-agentNice</v>
      </c>
      <c r="N156" s="24" t="str">
        <f t="shared" si="31"/>
        <v>-</v>
      </c>
      <c r="O156" s="17">
        <f t="shared" si="32"/>
        <v>0</v>
      </c>
      <c r="P156" s="17">
        <f t="shared" si="33"/>
        <v>1</v>
      </c>
      <c r="Q156" s="17" t="str">
        <f t="shared" si="34"/>
        <v>-</v>
      </c>
      <c r="R156" s="19" t="str">
        <f t="shared" si="35"/>
        <v>femmeNice</v>
      </c>
      <c r="S156" s="17">
        <f t="shared" si="37"/>
        <v>1</v>
      </c>
    </row>
    <row r="157" spans="1:19" s="17" customFormat="1" x14ac:dyDescent="0.2">
      <c r="A157" s="26" t="str">
        <f t="shared" si="39"/>
        <v>AVWL8675</v>
      </c>
      <c r="B157" s="26" t="str">
        <f t="shared" si="39"/>
        <v>LACHAUSSÉE</v>
      </c>
      <c r="C157" s="26" t="str">
        <f t="shared" si="39"/>
        <v>Anita</v>
      </c>
      <c r="D157" s="26" t="str">
        <f t="shared" si="39"/>
        <v>1-agent</v>
      </c>
      <c r="E157" s="26" t="str">
        <f t="shared" si="39"/>
        <v>Nice</v>
      </c>
      <c r="F157" s="26" t="str">
        <f t="shared" si="39"/>
        <v>pièce 20</v>
      </c>
      <c r="G157" s="26">
        <f t="shared" si="39"/>
        <v>3668</v>
      </c>
      <c r="H157" s="26">
        <f t="shared" si="39"/>
        <v>22352.799999999999</v>
      </c>
      <c r="I157" s="26" t="str">
        <f t="shared" si="39"/>
        <v>femme</v>
      </c>
      <c r="J157" s="26">
        <f t="shared" si="39"/>
        <v>33127</v>
      </c>
      <c r="K157" s="26">
        <f t="shared" si="39"/>
        <v>21</v>
      </c>
      <c r="L157" s="19" t="str">
        <f t="shared" si="29"/>
        <v>femme1-agent</v>
      </c>
      <c r="M157" s="19" t="str">
        <f t="shared" si="30"/>
        <v>femme1-agentNice</v>
      </c>
      <c r="N157" s="24" t="str">
        <f t="shared" si="31"/>
        <v>-</v>
      </c>
      <c r="O157" s="17">
        <f t="shared" si="32"/>
        <v>0</v>
      </c>
      <c r="P157" s="17">
        <f t="shared" si="33"/>
        <v>1</v>
      </c>
      <c r="Q157" s="17" t="str">
        <f t="shared" si="34"/>
        <v>-</v>
      </c>
      <c r="R157" s="19" t="str">
        <f t="shared" si="35"/>
        <v>femmeNice</v>
      </c>
      <c r="S157" s="17">
        <f t="shared" si="37"/>
        <v>1</v>
      </c>
    </row>
    <row r="158" spans="1:19" s="17" customFormat="1" x14ac:dyDescent="0.2">
      <c r="A158" s="26" t="str">
        <f t="shared" si="39"/>
        <v>VMWL6764</v>
      </c>
      <c r="B158" s="26" t="str">
        <f t="shared" si="39"/>
        <v>LACIRE</v>
      </c>
      <c r="C158" s="26" t="str">
        <f t="shared" si="39"/>
        <v>Vincent</v>
      </c>
      <c r="D158" s="26" t="str">
        <f t="shared" si="39"/>
        <v>3-cadre</v>
      </c>
      <c r="E158" s="26" t="str">
        <f t="shared" si="39"/>
        <v>Strasbourg</v>
      </c>
      <c r="F158" s="26" t="str">
        <f t="shared" si="39"/>
        <v>pièce 78</v>
      </c>
      <c r="G158" s="26">
        <f t="shared" si="39"/>
        <v>3607</v>
      </c>
      <c r="H158" s="26">
        <f t="shared" si="39"/>
        <v>55197.45</v>
      </c>
      <c r="I158" s="26" t="str">
        <f t="shared" si="39"/>
        <v>homme</v>
      </c>
      <c r="J158" s="26">
        <f t="shared" si="39"/>
        <v>24603</v>
      </c>
      <c r="K158" s="26">
        <f t="shared" si="39"/>
        <v>44</v>
      </c>
      <c r="L158" s="19" t="str">
        <f t="shared" si="29"/>
        <v>homme3-cadre</v>
      </c>
      <c r="M158" s="19" t="str">
        <f t="shared" si="30"/>
        <v>homme3-cadreStrasbourg</v>
      </c>
      <c r="N158" s="24" t="str">
        <f t="shared" si="31"/>
        <v>-</v>
      </c>
      <c r="O158" s="17">
        <f t="shared" si="32"/>
        <v>0</v>
      </c>
      <c r="P158" s="17">
        <f t="shared" si="33"/>
        <v>0</v>
      </c>
      <c r="Q158" s="17">
        <f t="shared" si="34"/>
        <v>55197.45</v>
      </c>
      <c r="R158" s="19" t="str">
        <f t="shared" si="35"/>
        <v>hommeStrasbourg</v>
      </c>
      <c r="S158" s="17">
        <f t="shared" si="37"/>
        <v>1</v>
      </c>
    </row>
    <row r="159" spans="1:19" s="17" customFormat="1" x14ac:dyDescent="0.2">
      <c r="A159" s="26" t="str">
        <f t="shared" si="39"/>
        <v>CPJL6502</v>
      </c>
      <c r="B159" s="26" t="str">
        <f t="shared" si="39"/>
        <v>LADD</v>
      </c>
      <c r="C159" s="26" t="str">
        <f t="shared" si="39"/>
        <v>Claude</v>
      </c>
      <c r="D159" s="26" t="str">
        <f t="shared" si="39"/>
        <v>2-maitrise</v>
      </c>
      <c r="E159" s="26" t="str">
        <f t="shared" si="39"/>
        <v>Nice</v>
      </c>
      <c r="F159" s="26" t="str">
        <f t="shared" si="39"/>
        <v>pièce 233</v>
      </c>
      <c r="G159" s="26">
        <f t="shared" si="39"/>
        <v>3130</v>
      </c>
      <c r="H159" s="26">
        <f t="shared" si="39"/>
        <v>31065.27</v>
      </c>
      <c r="I159" s="26" t="str">
        <f t="shared" si="39"/>
        <v>femme</v>
      </c>
      <c r="J159" s="26">
        <f t="shared" si="39"/>
        <v>24784</v>
      </c>
      <c r="K159" s="26">
        <f t="shared" si="39"/>
        <v>44</v>
      </c>
      <c r="L159" s="19" t="str">
        <f t="shared" si="29"/>
        <v>femme2-maitrise</v>
      </c>
      <c r="M159" s="19" t="str">
        <f t="shared" si="30"/>
        <v>femme2-maitriseNice</v>
      </c>
      <c r="N159" s="24" t="str">
        <f t="shared" si="31"/>
        <v>-</v>
      </c>
      <c r="O159" s="17">
        <f t="shared" si="32"/>
        <v>0</v>
      </c>
      <c r="P159" s="17">
        <f t="shared" si="33"/>
        <v>0</v>
      </c>
      <c r="Q159" s="17">
        <f t="shared" si="34"/>
        <v>31065.27</v>
      </c>
      <c r="R159" s="19" t="str">
        <f t="shared" si="35"/>
        <v>femmeNice</v>
      </c>
      <c r="S159" s="17">
        <f t="shared" si="37"/>
        <v>1</v>
      </c>
    </row>
    <row r="160" spans="1:19" s="17" customFormat="1" x14ac:dyDescent="0.2">
      <c r="A160" s="26" t="str">
        <f t="shared" si="39"/>
        <v>JMSL8134</v>
      </c>
      <c r="B160" s="26" t="str">
        <f t="shared" si="39"/>
        <v>LAFORET</v>
      </c>
      <c r="C160" s="26" t="str">
        <f t="shared" si="39"/>
        <v>Clara</v>
      </c>
      <c r="D160" s="26" t="str">
        <f t="shared" si="39"/>
        <v>1-agent</v>
      </c>
      <c r="E160" s="26" t="str">
        <f t="shared" si="39"/>
        <v>Paris</v>
      </c>
      <c r="F160" s="26" t="str">
        <f t="shared" si="39"/>
        <v>pièce 228</v>
      </c>
      <c r="G160" s="26">
        <f t="shared" si="39"/>
        <v>3551</v>
      </c>
      <c r="H160" s="26">
        <f t="shared" si="39"/>
        <v>25195.54</v>
      </c>
      <c r="I160" s="26" t="str">
        <f t="shared" si="39"/>
        <v>femme</v>
      </c>
      <c r="J160" s="26">
        <f t="shared" si="39"/>
        <v>32356</v>
      </c>
      <c r="K160" s="26">
        <f t="shared" si="39"/>
        <v>23</v>
      </c>
      <c r="L160" s="19" t="str">
        <f t="shared" si="29"/>
        <v>femme1-agent</v>
      </c>
      <c r="M160" s="19" t="str">
        <f t="shared" si="30"/>
        <v>femme1-agentParis</v>
      </c>
      <c r="N160" s="24" t="str">
        <f t="shared" si="31"/>
        <v>-</v>
      </c>
      <c r="O160" s="17">
        <f t="shared" si="32"/>
        <v>0</v>
      </c>
      <c r="P160" s="17">
        <f t="shared" si="33"/>
        <v>0</v>
      </c>
      <c r="Q160" s="17" t="str">
        <f t="shared" si="34"/>
        <v>-</v>
      </c>
      <c r="R160" s="19" t="str">
        <f t="shared" si="35"/>
        <v>femmeParis</v>
      </c>
      <c r="S160" s="17">
        <f t="shared" si="37"/>
        <v>1</v>
      </c>
    </row>
    <row r="161" spans="1:19" s="17" customFormat="1" x14ac:dyDescent="0.2">
      <c r="A161" s="26" t="str">
        <f t="shared" ref="A161:K170" si="40">INDEX(Feuille_base_de_données,ROW(),COLUMN())</f>
        <v>JMSL4414</v>
      </c>
      <c r="B161" s="26" t="str">
        <f t="shared" si="40"/>
        <v>LAFORET</v>
      </c>
      <c r="C161" s="26" t="str">
        <f t="shared" si="40"/>
        <v>Hubert</v>
      </c>
      <c r="D161" s="26" t="str">
        <f t="shared" si="40"/>
        <v>3-cadre</v>
      </c>
      <c r="E161" s="26" t="str">
        <f t="shared" si="40"/>
        <v>Nice</v>
      </c>
      <c r="F161" s="26" t="str">
        <f t="shared" si="40"/>
        <v>pièce 212</v>
      </c>
      <c r="G161" s="26">
        <f t="shared" si="40"/>
        <v>3142</v>
      </c>
      <c r="H161" s="26">
        <f t="shared" si="40"/>
        <v>57976.97</v>
      </c>
      <c r="I161" s="26" t="str">
        <f t="shared" si="40"/>
        <v>homme</v>
      </c>
      <c r="J161" s="26">
        <f t="shared" si="40"/>
        <v>19446</v>
      </c>
      <c r="K161" s="26">
        <f t="shared" si="40"/>
        <v>58</v>
      </c>
      <c r="L161" s="19" t="str">
        <f t="shared" si="29"/>
        <v>homme3-cadre</v>
      </c>
      <c r="M161" s="19" t="str">
        <f t="shared" si="30"/>
        <v>homme3-cadreNice</v>
      </c>
      <c r="N161" s="24" t="str">
        <f t="shared" si="31"/>
        <v>-</v>
      </c>
      <c r="O161" s="17">
        <f t="shared" si="32"/>
        <v>0</v>
      </c>
      <c r="P161" s="17">
        <f t="shared" si="33"/>
        <v>0</v>
      </c>
      <c r="Q161" s="17">
        <f t="shared" si="34"/>
        <v>57976.97</v>
      </c>
      <c r="R161" s="19" t="str">
        <f t="shared" si="35"/>
        <v>hommeNice</v>
      </c>
      <c r="S161" s="17">
        <f t="shared" si="37"/>
        <v>1</v>
      </c>
    </row>
    <row r="162" spans="1:19" s="17" customFormat="1" x14ac:dyDescent="0.2">
      <c r="A162" s="26" t="str">
        <f t="shared" si="40"/>
        <v>PWML6446</v>
      </c>
      <c r="B162" s="26" t="str">
        <f t="shared" si="40"/>
        <v>LAM</v>
      </c>
      <c r="C162" s="26" t="str">
        <f t="shared" si="40"/>
        <v>Pierrette</v>
      </c>
      <c r="D162" s="26" t="str">
        <f t="shared" si="40"/>
        <v>1-agent</v>
      </c>
      <c r="E162" s="26" t="str">
        <f t="shared" si="40"/>
        <v>Paris</v>
      </c>
      <c r="F162" s="26" t="str">
        <f t="shared" si="40"/>
        <v>pièce 135</v>
      </c>
      <c r="G162" s="26">
        <f t="shared" si="40"/>
        <v>3718</v>
      </c>
      <c r="H162" s="26">
        <f t="shared" si="40"/>
        <v>24307.919999999998</v>
      </c>
      <c r="I162" s="26" t="str">
        <f t="shared" si="40"/>
        <v>femme</v>
      </c>
      <c r="J162" s="26">
        <f t="shared" si="40"/>
        <v>24723</v>
      </c>
      <c r="K162" s="26">
        <f t="shared" si="40"/>
        <v>44</v>
      </c>
      <c r="L162" s="19" t="str">
        <f t="shared" si="29"/>
        <v>femme1-agent</v>
      </c>
      <c r="M162" s="19" t="str">
        <f t="shared" si="30"/>
        <v>femme1-agentParis</v>
      </c>
      <c r="N162" s="24" t="str">
        <f t="shared" si="31"/>
        <v>-</v>
      </c>
      <c r="O162" s="17">
        <f t="shared" si="32"/>
        <v>0</v>
      </c>
      <c r="P162" s="17">
        <f t="shared" si="33"/>
        <v>1</v>
      </c>
      <c r="Q162" s="17" t="str">
        <f t="shared" si="34"/>
        <v>-</v>
      </c>
      <c r="R162" s="19" t="str">
        <f t="shared" si="35"/>
        <v>femmeParis</v>
      </c>
      <c r="S162" s="17">
        <f t="shared" si="37"/>
        <v>1</v>
      </c>
    </row>
    <row r="163" spans="1:19" s="17" customFormat="1" x14ac:dyDescent="0.2">
      <c r="A163" s="26" t="str">
        <f t="shared" si="40"/>
        <v>GJOL6366</v>
      </c>
      <c r="B163" s="26" t="str">
        <f t="shared" si="40"/>
        <v>LAMBERT</v>
      </c>
      <c r="C163" s="26" t="str">
        <f t="shared" si="40"/>
        <v>Geneviève</v>
      </c>
      <c r="D163" s="26" t="str">
        <f t="shared" si="40"/>
        <v>1-agent</v>
      </c>
      <c r="E163" s="26" t="str">
        <f t="shared" si="40"/>
        <v>Nice</v>
      </c>
      <c r="F163" s="26" t="str">
        <f t="shared" si="40"/>
        <v>pièce 240</v>
      </c>
      <c r="G163" s="26">
        <f t="shared" si="40"/>
        <v>3153</v>
      </c>
      <c r="H163" s="26">
        <f t="shared" si="40"/>
        <v>27355.61</v>
      </c>
      <c r="I163" s="26" t="str">
        <f t="shared" si="40"/>
        <v>femme</v>
      </c>
      <c r="J163" s="26">
        <f t="shared" si="40"/>
        <v>26428</v>
      </c>
      <c r="K163" s="26">
        <f t="shared" si="40"/>
        <v>39</v>
      </c>
      <c r="L163" s="19" t="str">
        <f t="shared" si="29"/>
        <v>femme1-agent</v>
      </c>
      <c r="M163" s="19" t="str">
        <f t="shared" si="30"/>
        <v>femme1-agentNice</v>
      </c>
      <c r="N163" s="24" t="str">
        <f t="shared" si="31"/>
        <v>-</v>
      </c>
      <c r="O163" s="17">
        <f t="shared" si="32"/>
        <v>0</v>
      </c>
      <c r="P163" s="17">
        <f t="shared" si="33"/>
        <v>0</v>
      </c>
      <c r="Q163" s="17" t="str">
        <f t="shared" si="34"/>
        <v>-</v>
      </c>
      <c r="R163" s="19" t="str">
        <f t="shared" si="35"/>
        <v>femmeNice</v>
      </c>
      <c r="S163" s="17">
        <f t="shared" si="37"/>
        <v>1</v>
      </c>
    </row>
    <row r="164" spans="1:19" s="17" customFormat="1" x14ac:dyDescent="0.2">
      <c r="A164" s="26" t="str">
        <f t="shared" si="40"/>
        <v>JMSL5641</v>
      </c>
      <c r="B164" s="26" t="str">
        <f t="shared" si="40"/>
        <v>LANDON</v>
      </c>
      <c r="C164" s="26" t="str">
        <f t="shared" si="40"/>
        <v>Marie-Odile</v>
      </c>
      <c r="D164" s="26" t="str">
        <f t="shared" si="40"/>
        <v>4-cadre supérieur</v>
      </c>
      <c r="E164" s="26" t="str">
        <f t="shared" si="40"/>
        <v>Nice</v>
      </c>
      <c r="F164" s="26" t="str">
        <f t="shared" si="40"/>
        <v>pièce 216</v>
      </c>
      <c r="G164" s="26">
        <f t="shared" si="40"/>
        <v>3247</v>
      </c>
      <c r="H164" s="26">
        <f t="shared" si="40"/>
        <v>98714.12</v>
      </c>
      <c r="I164" s="26" t="str">
        <f t="shared" si="40"/>
        <v>femme</v>
      </c>
      <c r="J164" s="26">
        <f t="shared" si="40"/>
        <v>21393</v>
      </c>
      <c r="K164" s="26">
        <f t="shared" si="40"/>
        <v>53</v>
      </c>
      <c r="L164" s="19" t="str">
        <f t="shared" si="29"/>
        <v>femme4-cadre supérieur</v>
      </c>
      <c r="M164" s="19" t="str">
        <f t="shared" si="30"/>
        <v>femme4-cadre supérieurNice</v>
      </c>
      <c r="N164" s="24">
        <f t="shared" si="31"/>
        <v>21393</v>
      </c>
      <c r="O164" s="17">
        <f t="shared" si="32"/>
        <v>1</v>
      </c>
      <c r="P164" s="17">
        <f t="shared" si="33"/>
        <v>0</v>
      </c>
      <c r="Q164" s="17">
        <f t="shared" si="34"/>
        <v>98714.12</v>
      </c>
      <c r="R164" s="19" t="str">
        <f t="shared" si="35"/>
        <v>femmeNice</v>
      </c>
      <c r="S164" s="17">
        <f t="shared" si="37"/>
        <v>1</v>
      </c>
    </row>
    <row r="165" spans="1:19" s="17" customFormat="1" x14ac:dyDescent="0.2">
      <c r="A165" s="26" t="str">
        <f t="shared" si="40"/>
        <v>NPNL7115</v>
      </c>
      <c r="B165" s="26" t="str">
        <f t="shared" si="40"/>
        <v>LANLO</v>
      </c>
      <c r="C165" s="26" t="str">
        <f t="shared" si="40"/>
        <v>Nathalie</v>
      </c>
      <c r="D165" s="26" t="str">
        <f t="shared" si="40"/>
        <v>1-agent</v>
      </c>
      <c r="E165" s="26" t="str">
        <f t="shared" si="40"/>
        <v>Nice</v>
      </c>
      <c r="F165" s="26" t="str">
        <f t="shared" si="40"/>
        <v>pièce 138</v>
      </c>
      <c r="G165" s="26">
        <f t="shared" si="40"/>
        <v>3695</v>
      </c>
      <c r="H165" s="26">
        <f t="shared" si="40"/>
        <v>26426.66</v>
      </c>
      <c r="I165" s="26" t="str">
        <f t="shared" si="40"/>
        <v>femme</v>
      </c>
      <c r="J165" s="26">
        <f t="shared" si="40"/>
        <v>30596</v>
      </c>
      <c r="K165" s="26">
        <f t="shared" si="40"/>
        <v>28</v>
      </c>
      <c r="L165" s="19" t="str">
        <f t="shared" si="29"/>
        <v>femme1-agent</v>
      </c>
      <c r="M165" s="19" t="str">
        <f t="shared" si="30"/>
        <v>femme1-agentNice</v>
      </c>
      <c r="N165" s="24" t="str">
        <f t="shared" si="31"/>
        <v>-</v>
      </c>
      <c r="O165" s="17">
        <f t="shared" si="32"/>
        <v>0</v>
      </c>
      <c r="P165" s="17">
        <f t="shared" si="33"/>
        <v>0</v>
      </c>
      <c r="Q165" s="17" t="str">
        <f t="shared" si="34"/>
        <v>-</v>
      </c>
      <c r="R165" s="19" t="str">
        <f t="shared" si="35"/>
        <v>femmeNice</v>
      </c>
      <c r="S165" s="17">
        <f t="shared" si="37"/>
        <v>1</v>
      </c>
    </row>
    <row r="166" spans="1:19" s="17" customFormat="1" x14ac:dyDescent="0.2">
      <c r="A166" s="26" t="str">
        <f t="shared" si="40"/>
        <v>NXOL5641</v>
      </c>
      <c r="B166" s="26" t="str">
        <f t="shared" si="40"/>
        <v>LAUB</v>
      </c>
      <c r="C166" s="26" t="str">
        <f t="shared" si="40"/>
        <v>Nicole</v>
      </c>
      <c r="D166" s="26" t="str">
        <f t="shared" si="40"/>
        <v>1-agent</v>
      </c>
      <c r="E166" s="26" t="str">
        <f t="shared" si="40"/>
        <v>Paris</v>
      </c>
      <c r="F166" s="26" t="str">
        <f t="shared" si="40"/>
        <v>plateau 1</v>
      </c>
      <c r="G166" s="26">
        <f t="shared" si="40"/>
        <v>3333</v>
      </c>
      <c r="H166" s="26">
        <f t="shared" si="40"/>
        <v>23635.279999999999</v>
      </c>
      <c r="I166" s="26" t="str">
        <f t="shared" si="40"/>
        <v>femme</v>
      </c>
      <c r="J166" s="26">
        <f t="shared" si="40"/>
        <v>21056</v>
      </c>
      <c r="K166" s="26">
        <f t="shared" si="40"/>
        <v>54</v>
      </c>
      <c r="L166" s="19" t="str">
        <f t="shared" si="29"/>
        <v>femme1-agent</v>
      </c>
      <c r="M166" s="19" t="str">
        <f t="shared" si="30"/>
        <v>femme1-agentParis</v>
      </c>
      <c r="N166" s="24" t="str">
        <f t="shared" si="31"/>
        <v>-</v>
      </c>
      <c r="O166" s="17">
        <f t="shared" si="32"/>
        <v>0</v>
      </c>
      <c r="P166" s="17">
        <f t="shared" si="33"/>
        <v>1</v>
      </c>
      <c r="Q166" s="17" t="str">
        <f t="shared" si="34"/>
        <v>-</v>
      </c>
      <c r="R166" s="19" t="str">
        <f t="shared" si="35"/>
        <v>femmeParis</v>
      </c>
      <c r="S166" s="17">
        <f t="shared" si="37"/>
        <v>1</v>
      </c>
    </row>
    <row r="167" spans="1:19" s="17" customFormat="1" x14ac:dyDescent="0.2">
      <c r="A167" s="26" t="str">
        <f t="shared" si="40"/>
        <v>JBHL5567</v>
      </c>
      <c r="B167" s="26" t="str">
        <f t="shared" si="40"/>
        <v>LE BARBANCHON</v>
      </c>
      <c r="C167" s="26" t="str">
        <f t="shared" si="40"/>
        <v>Jeanine</v>
      </c>
      <c r="D167" s="26" t="str">
        <f t="shared" si="40"/>
        <v>1-agent</v>
      </c>
      <c r="E167" s="26" t="str">
        <f t="shared" si="40"/>
        <v>Nice</v>
      </c>
      <c r="F167" s="26" t="str">
        <f t="shared" si="40"/>
        <v>pièce 202</v>
      </c>
      <c r="G167" s="26">
        <f t="shared" si="40"/>
        <v>3590</v>
      </c>
      <c r="H167" s="26">
        <f t="shared" si="40"/>
        <v>23762.76</v>
      </c>
      <c r="I167" s="26" t="str">
        <f t="shared" si="40"/>
        <v>femme</v>
      </c>
      <c r="J167" s="26">
        <f t="shared" si="40"/>
        <v>23142</v>
      </c>
      <c r="K167" s="26">
        <f t="shared" si="40"/>
        <v>48</v>
      </c>
      <c r="L167" s="19" t="str">
        <f t="shared" si="29"/>
        <v>femme1-agent</v>
      </c>
      <c r="M167" s="19" t="str">
        <f t="shared" si="30"/>
        <v>femme1-agentNice</v>
      </c>
      <c r="N167" s="24" t="str">
        <f t="shared" si="31"/>
        <v>-</v>
      </c>
      <c r="O167" s="17">
        <f t="shared" si="32"/>
        <v>0</v>
      </c>
      <c r="P167" s="17">
        <f t="shared" si="33"/>
        <v>1</v>
      </c>
      <c r="Q167" s="17" t="str">
        <f t="shared" si="34"/>
        <v>-</v>
      </c>
      <c r="R167" s="19" t="str">
        <f t="shared" si="35"/>
        <v>femmeNice</v>
      </c>
      <c r="S167" s="17">
        <f t="shared" si="37"/>
        <v>1</v>
      </c>
    </row>
    <row r="168" spans="1:19" s="17" customFormat="1" x14ac:dyDescent="0.2">
      <c r="A168" s="26" t="str">
        <f t="shared" si="40"/>
        <v>NFIL7015</v>
      </c>
      <c r="B168" s="26" t="str">
        <f t="shared" si="40"/>
        <v>LE HYARIC</v>
      </c>
      <c r="C168" s="26" t="str">
        <f t="shared" si="40"/>
        <v>Nathalie</v>
      </c>
      <c r="D168" s="26" t="str">
        <f t="shared" si="40"/>
        <v>1-agent</v>
      </c>
      <c r="E168" s="26" t="str">
        <f t="shared" si="40"/>
        <v>Nice</v>
      </c>
      <c r="F168" s="26" t="str">
        <f t="shared" si="40"/>
        <v>pièce 73</v>
      </c>
      <c r="G168" s="26">
        <f t="shared" si="40"/>
        <v>3703</v>
      </c>
      <c r="H168" s="26">
        <f t="shared" si="40"/>
        <v>25023.37</v>
      </c>
      <c r="I168" s="26" t="str">
        <f t="shared" si="40"/>
        <v>femme</v>
      </c>
      <c r="J168" s="26">
        <f t="shared" si="40"/>
        <v>30074</v>
      </c>
      <c r="K168" s="26">
        <f t="shared" si="40"/>
        <v>29</v>
      </c>
      <c r="L168" s="19" t="str">
        <f t="shared" si="29"/>
        <v>femme1-agent</v>
      </c>
      <c r="M168" s="19" t="str">
        <f t="shared" si="30"/>
        <v>femme1-agentNice</v>
      </c>
      <c r="N168" s="24" t="str">
        <f t="shared" si="31"/>
        <v>-</v>
      </c>
      <c r="O168" s="17">
        <f t="shared" si="32"/>
        <v>0</v>
      </c>
      <c r="P168" s="17">
        <f t="shared" si="33"/>
        <v>0</v>
      </c>
      <c r="Q168" s="17" t="str">
        <f t="shared" si="34"/>
        <v>-</v>
      </c>
      <c r="R168" s="19" t="str">
        <f t="shared" si="35"/>
        <v>femmeNice</v>
      </c>
      <c r="S168" s="17">
        <f t="shared" si="37"/>
        <v>1</v>
      </c>
    </row>
    <row r="169" spans="1:19" s="17" customFormat="1" x14ac:dyDescent="0.2">
      <c r="A169" s="26" t="str">
        <f t="shared" si="40"/>
        <v>NIDL5751</v>
      </c>
      <c r="B169" s="26" t="str">
        <f t="shared" si="40"/>
        <v>LE LOCH</v>
      </c>
      <c r="C169" s="26" t="str">
        <f t="shared" si="40"/>
        <v>Nicole</v>
      </c>
      <c r="D169" s="26" t="str">
        <f t="shared" si="40"/>
        <v>4-cadre supérieur</v>
      </c>
      <c r="E169" s="26" t="str">
        <f t="shared" si="40"/>
        <v>Paris</v>
      </c>
      <c r="F169" s="26" t="str">
        <f t="shared" si="40"/>
        <v>pièce S/S</v>
      </c>
      <c r="G169" s="26">
        <f t="shared" si="40"/>
        <v>3104</v>
      </c>
      <c r="H169" s="26">
        <f t="shared" si="40"/>
        <v>78050.97</v>
      </c>
      <c r="I169" s="26" t="str">
        <f t="shared" si="40"/>
        <v>femme</v>
      </c>
      <c r="J169" s="26">
        <f t="shared" si="40"/>
        <v>21610</v>
      </c>
      <c r="K169" s="26">
        <f t="shared" si="40"/>
        <v>52</v>
      </c>
      <c r="L169" s="19" t="str">
        <f t="shared" si="29"/>
        <v>femme4-cadre supérieur</v>
      </c>
      <c r="M169" s="19" t="str">
        <f t="shared" si="30"/>
        <v>femme4-cadre supérieurParis</v>
      </c>
      <c r="N169" s="24">
        <f t="shared" si="31"/>
        <v>21610</v>
      </c>
      <c r="O169" s="17">
        <f t="shared" si="32"/>
        <v>1</v>
      </c>
      <c r="P169" s="17">
        <f t="shared" si="33"/>
        <v>0</v>
      </c>
      <c r="Q169" s="17">
        <f t="shared" si="34"/>
        <v>78050.97</v>
      </c>
      <c r="R169" s="19" t="str">
        <f t="shared" si="35"/>
        <v>femmeParis</v>
      </c>
      <c r="S169" s="17">
        <f t="shared" si="37"/>
        <v>1</v>
      </c>
    </row>
    <row r="170" spans="1:19" s="17" customFormat="1" x14ac:dyDescent="0.2">
      <c r="A170" s="26" t="str">
        <f t="shared" si="40"/>
        <v>JMSL5165</v>
      </c>
      <c r="B170" s="26" t="str">
        <f t="shared" si="40"/>
        <v>LE PREVOST</v>
      </c>
      <c r="C170" s="26" t="str">
        <f t="shared" si="40"/>
        <v>Marie-Anne</v>
      </c>
      <c r="D170" s="26" t="str">
        <f t="shared" si="40"/>
        <v>4-cadre supérieur</v>
      </c>
      <c r="E170" s="26" t="str">
        <f t="shared" si="40"/>
        <v>Nice</v>
      </c>
      <c r="F170" s="26" t="str">
        <f t="shared" si="40"/>
        <v>pièce 219</v>
      </c>
      <c r="G170" s="26">
        <f t="shared" si="40"/>
        <v>3204</v>
      </c>
      <c r="H170" s="26">
        <f t="shared" si="40"/>
        <v>82860.53</v>
      </c>
      <c r="I170" s="26" t="str">
        <f t="shared" si="40"/>
        <v>femme</v>
      </c>
      <c r="J170" s="26">
        <f t="shared" si="40"/>
        <v>23104</v>
      </c>
      <c r="K170" s="26">
        <f t="shared" si="40"/>
        <v>48</v>
      </c>
      <c r="L170" s="19" t="str">
        <f t="shared" si="29"/>
        <v>femme4-cadre supérieur</v>
      </c>
      <c r="M170" s="19" t="str">
        <f t="shared" si="30"/>
        <v>femme4-cadre supérieurNice</v>
      </c>
      <c r="N170" s="24">
        <f t="shared" si="31"/>
        <v>23104</v>
      </c>
      <c r="O170" s="17">
        <f t="shared" si="32"/>
        <v>1</v>
      </c>
      <c r="P170" s="17">
        <f t="shared" si="33"/>
        <v>0</v>
      </c>
      <c r="Q170" s="17">
        <f t="shared" si="34"/>
        <v>82860.53</v>
      </c>
      <c r="R170" s="19" t="str">
        <f t="shared" si="35"/>
        <v>femmeNice</v>
      </c>
      <c r="S170" s="17">
        <f t="shared" si="37"/>
        <v>1</v>
      </c>
    </row>
    <row r="171" spans="1:19" s="17" customFormat="1" x14ac:dyDescent="0.2">
      <c r="A171" s="26" t="str">
        <f t="shared" ref="A171:K180" si="41">INDEX(Feuille_base_de_données,ROW(),COLUMN())</f>
        <v>ENJL5235</v>
      </c>
      <c r="B171" s="26" t="str">
        <f t="shared" si="41"/>
        <v>LEBAS</v>
      </c>
      <c r="C171" s="26" t="str">
        <f t="shared" si="41"/>
        <v>Eliane</v>
      </c>
      <c r="D171" s="26" t="str">
        <f t="shared" si="41"/>
        <v>1-agent</v>
      </c>
      <c r="E171" s="26" t="str">
        <f t="shared" si="41"/>
        <v>Nice</v>
      </c>
      <c r="F171" s="26" t="str">
        <f t="shared" si="41"/>
        <v>pièce 70</v>
      </c>
      <c r="G171" s="26">
        <f t="shared" si="41"/>
        <v>3105</v>
      </c>
      <c r="H171" s="26">
        <f t="shared" si="41"/>
        <v>26726.93</v>
      </c>
      <c r="I171" s="26" t="str">
        <f t="shared" si="41"/>
        <v>femme</v>
      </c>
      <c r="J171" s="26">
        <f t="shared" si="41"/>
        <v>21991</v>
      </c>
      <c r="K171" s="26">
        <f t="shared" si="41"/>
        <v>51</v>
      </c>
      <c r="L171" s="19" t="str">
        <f t="shared" si="29"/>
        <v>femme1-agent</v>
      </c>
      <c r="M171" s="19" t="str">
        <f t="shared" si="30"/>
        <v>femme1-agentNice</v>
      </c>
      <c r="N171" s="24" t="str">
        <f t="shared" si="31"/>
        <v>-</v>
      </c>
      <c r="O171" s="17">
        <f t="shared" si="32"/>
        <v>0</v>
      </c>
      <c r="P171" s="17">
        <f t="shared" si="33"/>
        <v>0</v>
      </c>
      <c r="Q171" s="17" t="str">
        <f t="shared" si="34"/>
        <v>-</v>
      </c>
      <c r="R171" s="19" t="str">
        <f t="shared" si="35"/>
        <v>femmeNice</v>
      </c>
      <c r="S171" s="17">
        <f t="shared" si="37"/>
        <v>1</v>
      </c>
    </row>
    <row r="172" spans="1:19" s="17" customFormat="1" x14ac:dyDescent="0.2">
      <c r="A172" s="26" t="str">
        <f t="shared" si="41"/>
        <v>OGCL6364</v>
      </c>
      <c r="B172" s="26" t="str">
        <f t="shared" si="41"/>
        <v>LEBRETON</v>
      </c>
      <c r="C172" s="26" t="str">
        <f t="shared" si="41"/>
        <v>Olivier</v>
      </c>
      <c r="D172" s="26" t="str">
        <f t="shared" si="41"/>
        <v>1-agent</v>
      </c>
      <c r="E172" s="26" t="str">
        <f t="shared" si="41"/>
        <v>Paris</v>
      </c>
      <c r="F172" s="26" t="str">
        <f t="shared" si="41"/>
        <v>pièce 118</v>
      </c>
      <c r="G172" s="26">
        <f t="shared" si="41"/>
        <v>3124</v>
      </c>
      <c r="H172" s="26">
        <f t="shared" si="41"/>
        <v>27824.44</v>
      </c>
      <c r="I172" s="26" t="str">
        <f t="shared" si="41"/>
        <v>homme</v>
      </c>
      <c r="J172" s="26">
        <f t="shared" si="41"/>
        <v>25998</v>
      </c>
      <c r="K172" s="26">
        <f t="shared" si="41"/>
        <v>40</v>
      </c>
      <c r="L172" s="19" t="str">
        <f t="shared" si="29"/>
        <v>homme1-agent</v>
      </c>
      <c r="M172" s="19" t="str">
        <f t="shared" si="30"/>
        <v>homme1-agentParis</v>
      </c>
      <c r="N172" s="24" t="str">
        <f t="shared" si="31"/>
        <v>-</v>
      </c>
      <c r="O172" s="17">
        <f t="shared" si="32"/>
        <v>0</v>
      </c>
      <c r="P172" s="17">
        <f t="shared" si="33"/>
        <v>0</v>
      </c>
      <c r="Q172" s="17" t="str">
        <f t="shared" si="34"/>
        <v>-</v>
      </c>
      <c r="R172" s="19" t="str">
        <f t="shared" si="35"/>
        <v>hommeParis</v>
      </c>
      <c r="S172" s="17">
        <f t="shared" si="37"/>
        <v>1</v>
      </c>
    </row>
    <row r="173" spans="1:19" s="17" customFormat="1" x14ac:dyDescent="0.2">
      <c r="A173" s="26" t="str">
        <f t="shared" si="41"/>
        <v>MADL6271</v>
      </c>
      <c r="B173" s="26" t="str">
        <f t="shared" si="41"/>
        <v>LEDOUX</v>
      </c>
      <c r="C173" s="26" t="str">
        <f t="shared" si="41"/>
        <v>Madeleine</v>
      </c>
      <c r="D173" s="26" t="str">
        <f t="shared" si="41"/>
        <v>1-agent</v>
      </c>
      <c r="E173" s="26" t="str">
        <f t="shared" si="41"/>
        <v>Nice</v>
      </c>
      <c r="F173" s="26" t="str">
        <f t="shared" si="41"/>
        <v>pièce 109</v>
      </c>
      <c r="G173" s="26">
        <f t="shared" si="41"/>
        <v>3722</v>
      </c>
      <c r="H173" s="26">
        <f t="shared" si="41"/>
        <v>31727.83</v>
      </c>
      <c r="I173" s="26" t="str">
        <f t="shared" si="41"/>
        <v>femme</v>
      </c>
      <c r="J173" s="26">
        <f t="shared" si="41"/>
        <v>25932</v>
      </c>
      <c r="K173" s="26">
        <f t="shared" si="41"/>
        <v>41</v>
      </c>
      <c r="L173" s="19" t="str">
        <f t="shared" si="29"/>
        <v>femme1-agent</v>
      </c>
      <c r="M173" s="19" t="str">
        <f t="shared" si="30"/>
        <v>femme1-agentNice</v>
      </c>
      <c r="N173" s="24" t="str">
        <f t="shared" si="31"/>
        <v>-</v>
      </c>
      <c r="O173" s="17">
        <f t="shared" si="32"/>
        <v>0</v>
      </c>
      <c r="P173" s="17">
        <f t="shared" si="33"/>
        <v>0</v>
      </c>
      <c r="Q173" s="17" t="str">
        <f t="shared" si="34"/>
        <v>-</v>
      </c>
      <c r="R173" s="19" t="str">
        <f t="shared" si="35"/>
        <v>femmeNice</v>
      </c>
      <c r="S173" s="17">
        <f t="shared" si="37"/>
        <v>1</v>
      </c>
    </row>
    <row r="174" spans="1:19" s="17" customFormat="1" x14ac:dyDescent="0.2">
      <c r="A174" s="26" t="str">
        <f t="shared" si="41"/>
        <v>DDPL8406</v>
      </c>
      <c r="B174" s="26" t="str">
        <f t="shared" si="41"/>
        <v>LEE</v>
      </c>
      <c r="C174" s="26" t="str">
        <f t="shared" si="41"/>
        <v>Delphine</v>
      </c>
      <c r="D174" s="26" t="str">
        <f t="shared" si="41"/>
        <v>1-agent</v>
      </c>
      <c r="E174" s="26" t="str">
        <f t="shared" si="41"/>
        <v>Paris</v>
      </c>
      <c r="F174" s="26" t="str">
        <f t="shared" si="41"/>
        <v>pièce 232</v>
      </c>
      <c r="G174" s="26">
        <f t="shared" si="41"/>
        <v>3055</v>
      </c>
      <c r="H174" s="26">
        <f t="shared" si="41"/>
        <v>22167.06</v>
      </c>
      <c r="I174" s="26" t="str">
        <f t="shared" si="41"/>
        <v>femme</v>
      </c>
      <c r="J174" s="26">
        <f t="shared" si="41"/>
        <v>31501</v>
      </c>
      <c r="K174" s="26">
        <f t="shared" si="41"/>
        <v>25</v>
      </c>
      <c r="L174" s="19" t="str">
        <f t="shared" si="29"/>
        <v>femme1-agent</v>
      </c>
      <c r="M174" s="19" t="str">
        <f t="shared" si="30"/>
        <v>femme1-agentParis</v>
      </c>
      <c r="N174" s="24" t="str">
        <f t="shared" si="31"/>
        <v>-</v>
      </c>
      <c r="O174" s="17">
        <f t="shared" si="32"/>
        <v>0</v>
      </c>
      <c r="P174" s="17">
        <f t="shared" si="33"/>
        <v>1</v>
      </c>
      <c r="Q174" s="17" t="str">
        <f t="shared" si="34"/>
        <v>-</v>
      </c>
      <c r="R174" s="19" t="str">
        <f t="shared" si="35"/>
        <v>femmeParis</v>
      </c>
      <c r="S174" s="17">
        <f t="shared" si="37"/>
        <v>1</v>
      </c>
    </row>
    <row r="175" spans="1:19" s="17" customFormat="1" x14ac:dyDescent="0.2">
      <c r="A175" s="26" t="str">
        <f t="shared" si="41"/>
        <v>MRDL8450</v>
      </c>
      <c r="B175" s="26" t="str">
        <f t="shared" si="41"/>
        <v>LEFORT</v>
      </c>
      <c r="C175" s="26" t="str">
        <f t="shared" si="41"/>
        <v>Myriam</v>
      </c>
      <c r="D175" s="26" t="str">
        <f t="shared" si="41"/>
        <v>1-agent</v>
      </c>
      <c r="E175" s="26" t="str">
        <f t="shared" si="41"/>
        <v>Nice</v>
      </c>
      <c r="F175" s="26" t="str">
        <f t="shared" si="41"/>
        <v>pièce 64</v>
      </c>
      <c r="G175" s="26">
        <f t="shared" si="41"/>
        <v>3164</v>
      </c>
      <c r="H175" s="26">
        <f t="shared" si="41"/>
        <v>26468.06</v>
      </c>
      <c r="I175" s="26" t="str">
        <f t="shared" si="41"/>
        <v>femme</v>
      </c>
      <c r="J175" s="26">
        <f t="shared" si="41"/>
        <v>31430</v>
      </c>
      <c r="K175" s="26">
        <f t="shared" si="41"/>
        <v>25</v>
      </c>
      <c r="L175" s="19" t="str">
        <f t="shared" si="29"/>
        <v>femme1-agent</v>
      </c>
      <c r="M175" s="19" t="str">
        <f t="shared" si="30"/>
        <v>femme1-agentNice</v>
      </c>
      <c r="N175" s="24" t="str">
        <f t="shared" si="31"/>
        <v>-</v>
      </c>
      <c r="O175" s="17">
        <f t="shared" si="32"/>
        <v>0</v>
      </c>
      <c r="P175" s="17">
        <f t="shared" si="33"/>
        <v>0</v>
      </c>
      <c r="Q175" s="17" t="str">
        <f t="shared" si="34"/>
        <v>-</v>
      </c>
      <c r="R175" s="19" t="str">
        <f t="shared" si="35"/>
        <v>femmeNice</v>
      </c>
      <c r="S175" s="17">
        <f t="shared" si="37"/>
        <v>1</v>
      </c>
    </row>
    <row r="176" spans="1:19" s="17" customFormat="1" x14ac:dyDescent="0.2">
      <c r="A176" s="26" t="str">
        <f t="shared" si="41"/>
        <v>SNDL8075</v>
      </c>
      <c r="B176" s="26" t="str">
        <f t="shared" si="41"/>
        <v>LEGRAND</v>
      </c>
      <c r="C176" s="26" t="str">
        <f t="shared" si="41"/>
        <v>Stéphane</v>
      </c>
      <c r="D176" s="26" t="str">
        <f t="shared" si="41"/>
        <v>3-cadre</v>
      </c>
      <c r="E176" s="26" t="str">
        <f t="shared" si="41"/>
        <v>Paris</v>
      </c>
      <c r="F176" s="26" t="str">
        <f t="shared" si="41"/>
        <v>pièce 80</v>
      </c>
      <c r="G176" s="26">
        <f t="shared" si="41"/>
        <v>3136</v>
      </c>
      <c r="H176" s="26">
        <f t="shared" si="41"/>
        <v>51535.17</v>
      </c>
      <c r="I176" s="26" t="str">
        <f t="shared" si="41"/>
        <v>homme</v>
      </c>
      <c r="J176" s="26">
        <f t="shared" si="41"/>
        <v>31087</v>
      </c>
      <c r="K176" s="26">
        <f t="shared" si="41"/>
        <v>26</v>
      </c>
      <c r="L176" s="19" t="str">
        <f t="shared" si="29"/>
        <v>homme3-cadre</v>
      </c>
      <c r="M176" s="19" t="str">
        <f t="shared" si="30"/>
        <v>homme3-cadreParis</v>
      </c>
      <c r="N176" s="24" t="str">
        <f t="shared" si="31"/>
        <v>-</v>
      </c>
      <c r="O176" s="17">
        <f t="shared" si="32"/>
        <v>0</v>
      </c>
      <c r="P176" s="17">
        <f t="shared" si="33"/>
        <v>0</v>
      </c>
      <c r="Q176" s="17">
        <f t="shared" si="34"/>
        <v>51535.17</v>
      </c>
      <c r="R176" s="19" t="str">
        <f t="shared" si="35"/>
        <v>hommeParis</v>
      </c>
      <c r="S176" s="17">
        <f t="shared" si="37"/>
        <v>1</v>
      </c>
    </row>
    <row r="177" spans="1:19" s="17" customFormat="1" x14ac:dyDescent="0.2">
      <c r="A177" s="26" t="str">
        <f t="shared" si="41"/>
        <v>BWUL7225</v>
      </c>
      <c r="B177" s="26" t="str">
        <f t="shared" si="41"/>
        <v>LEKA</v>
      </c>
      <c r="C177" s="26" t="str">
        <f t="shared" si="41"/>
        <v>Bernadette</v>
      </c>
      <c r="D177" s="26" t="str">
        <f t="shared" si="41"/>
        <v>1-agent</v>
      </c>
      <c r="E177" s="26" t="str">
        <f t="shared" si="41"/>
        <v>Nice</v>
      </c>
      <c r="F177" s="26" t="str">
        <f t="shared" si="41"/>
        <v>pièce 73</v>
      </c>
      <c r="G177" s="26">
        <f t="shared" si="41"/>
        <v>3010</v>
      </c>
      <c r="H177" s="26">
        <f t="shared" si="41"/>
        <v>23750.27</v>
      </c>
      <c r="I177" s="26" t="str">
        <f t="shared" si="41"/>
        <v>femme</v>
      </c>
      <c r="J177" s="26">
        <f t="shared" si="41"/>
        <v>21246</v>
      </c>
      <c r="K177" s="26">
        <f t="shared" si="41"/>
        <v>53</v>
      </c>
      <c r="L177" s="19" t="str">
        <f t="shared" si="29"/>
        <v>femme1-agent</v>
      </c>
      <c r="M177" s="19" t="str">
        <f t="shared" si="30"/>
        <v>femme1-agentNice</v>
      </c>
      <c r="N177" s="24" t="str">
        <f t="shared" si="31"/>
        <v>-</v>
      </c>
      <c r="O177" s="17">
        <f t="shared" si="32"/>
        <v>0</v>
      </c>
      <c r="P177" s="17">
        <f t="shared" si="33"/>
        <v>1</v>
      </c>
      <c r="Q177" s="17" t="str">
        <f t="shared" si="34"/>
        <v>-</v>
      </c>
      <c r="R177" s="19" t="str">
        <f t="shared" si="35"/>
        <v>femmeNice</v>
      </c>
      <c r="S177" s="17">
        <f t="shared" si="37"/>
        <v>1</v>
      </c>
    </row>
    <row r="178" spans="1:19" s="17" customFormat="1" x14ac:dyDescent="0.2">
      <c r="A178" s="26" t="str">
        <f t="shared" si="41"/>
        <v>PGBL6442</v>
      </c>
      <c r="B178" s="26" t="str">
        <f t="shared" si="41"/>
        <v>LEMAIRE</v>
      </c>
      <c r="C178" s="26" t="str">
        <f t="shared" si="41"/>
        <v>Philippe</v>
      </c>
      <c r="D178" s="26" t="str">
        <f t="shared" si="41"/>
        <v>3-cadre</v>
      </c>
      <c r="E178" s="26" t="str">
        <f t="shared" si="41"/>
        <v>Paris</v>
      </c>
      <c r="F178" s="26" t="str">
        <f t="shared" si="41"/>
        <v>pièce 58</v>
      </c>
      <c r="G178" s="26">
        <f t="shared" si="41"/>
        <v>3626</v>
      </c>
      <c r="H178" s="26">
        <f t="shared" si="41"/>
        <v>54175.92</v>
      </c>
      <c r="I178" s="26" t="str">
        <f t="shared" si="41"/>
        <v>homme</v>
      </c>
      <c r="J178" s="26">
        <f t="shared" si="41"/>
        <v>23971</v>
      </c>
      <c r="K178" s="26">
        <f t="shared" si="41"/>
        <v>46</v>
      </c>
      <c r="L178" s="19" t="str">
        <f t="shared" si="29"/>
        <v>homme3-cadre</v>
      </c>
      <c r="M178" s="19" t="str">
        <f t="shared" si="30"/>
        <v>homme3-cadreParis</v>
      </c>
      <c r="N178" s="24" t="str">
        <f t="shared" si="31"/>
        <v>-</v>
      </c>
      <c r="O178" s="17">
        <f t="shared" si="32"/>
        <v>0</v>
      </c>
      <c r="P178" s="17">
        <f t="shared" si="33"/>
        <v>0</v>
      </c>
      <c r="Q178" s="17">
        <f t="shared" si="34"/>
        <v>54175.92</v>
      </c>
      <c r="R178" s="19" t="str">
        <f t="shared" si="35"/>
        <v>hommeParis</v>
      </c>
      <c r="S178" s="17">
        <f t="shared" si="37"/>
        <v>1</v>
      </c>
    </row>
    <row r="179" spans="1:19" s="17" customFormat="1" x14ac:dyDescent="0.2">
      <c r="A179" s="26" t="str">
        <f t="shared" si="41"/>
        <v>MCTM6063</v>
      </c>
      <c r="B179" s="26" t="str">
        <f t="shared" si="41"/>
        <v>LEMARI</v>
      </c>
      <c r="C179" s="26" t="str">
        <f t="shared" si="41"/>
        <v>Marie-Brigitte</v>
      </c>
      <c r="D179" s="26" t="str">
        <f t="shared" si="41"/>
        <v>1-agent</v>
      </c>
      <c r="E179" s="26" t="str">
        <f t="shared" si="41"/>
        <v>Paris</v>
      </c>
      <c r="F179" s="26" t="str">
        <f t="shared" si="41"/>
        <v>pièce 104</v>
      </c>
      <c r="G179" s="26">
        <f t="shared" si="41"/>
        <v>3148</v>
      </c>
      <c r="H179" s="26">
        <f t="shared" si="41"/>
        <v>32822.65</v>
      </c>
      <c r="I179" s="26" t="str">
        <f t="shared" si="41"/>
        <v>femme</v>
      </c>
      <c r="J179" s="26">
        <f t="shared" si="41"/>
        <v>23602</v>
      </c>
      <c r="K179" s="26">
        <f t="shared" si="41"/>
        <v>47</v>
      </c>
      <c r="L179" s="19" t="str">
        <f t="shared" si="29"/>
        <v>femme1-agent</v>
      </c>
      <c r="M179" s="19" t="str">
        <f t="shared" si="30"/>
        <v>femme1-agentParis</v>
      </c>
      <c r="N179" s="24" t="str">
        <f t="shared" si="31"/>
        <v>-</v>
      </c>
      <c r="O179" s="17">
        <f t="shared" si="32"/>
        <v>0</v>
      </c>
      <c r="P179" s="17">
        <f t="shared" si="33"/>
        <v>0</v>
      </c>
      <c r="Q179" s="17" t="str">
        <f t="shared" si="34"/>
        <v>-</v>
      </c>
      <c r="R179" s="19" t="str">
        <f t="shared" si="35"/>
        <v>femmeParis</v>
      </c>
      <c r="S179" s="17">
        <f t="shared" si="37"/>
        <v>1</v>
      </c>
    </row>
    <row r="180" spans="1:19" s="17" customFormat="1" x14ac:dyDescent="0.2">
      <c r="A180" s="26" t="str">
        <f t="shared" si="41"/>
        <v>DULL8603</v>
      </c>
      <c r="B180" s="26" t="str">
        <f t="shared" si="41"/>
        <v>LEMARIÉ</v>
      </c>
      <c r="C180" s="26" t="str">
        <f t="shared" si="41"/>
        <v>David</v>
      </c>
      <c r="D180" s="26" t="str">
        <f t="shared" si="41"/>
        <v>1-agent</v>
      </c>
      <c r="E180" s="26" t="str">
        <f t="shared" si="41"/>
        <v>Nice</v>
      </c>
      <c r="F180" s="26" t="str">
        <f t="shared" si="41"/>
        <v>pièce 234</v>
      </c>
      <c r="G180" s="26">
        <f t="shared" si="41"/>
        <v>3037</v>
      </c>
      <c r="H180" s="26">
        <f t="shared" si="41"/>
        <v>17103.919999999998</v>
      </c>
      <c r="I180" s="26" t="str">
        <f t="shared" si="41"/>
        <v>homme</v>
      </c>
      <c r="J180" s="26">
        <f t="shared" si="41"/>
        <v>32781</v>
      </c>
      <c r="K180" s="26">
        <f t="shared" si="41"/>
        <v>22</v>
      </c>
      <c r="L180" s="19" t="str">
        <f t="shared" si="29"/>
        <v>homme1-agent</v>
      </c>
      <c r="M180" s="19" t="str">
        <f t="shared" si="30"/>
        <v>homme1-agentNice</v>
      </c>
      <c r="N180" s="24" t="str">
        <f t="shared" si="31"/>
        <v>-</v>
      </c>
      <c r="O180" s="17">
        <f t="shared" si="32"/>
        <v>0</v>
      </c>
      <c r="P180" s="17">
        <f t="shared" si="33"/>
        <v>0</v>
      </c>
      <c r="Q180" s="17" t="str">
        <f t="shared" si="34"/>
        <v>-</v>
      </c>
      <c r="R180" s="19" t="str">
        <f t="shared" si="35"/>
        <v>hommeNice</v>
      </c>
      <c r="S180" s="17">
        <f t="shared" si="37"/>
        <v>1</v>
      </c>
    </row>
    <row r="181" spans="1:19" s="17" customFormat="1" x14ac:dyDescent="0.2">
      <c r="A181" s="26" t="str">
        <f t="shared" ref="A181:K190" si="42">INDEX(Feuille_base_de_données,ROW(),COLUMN())</f>
        <v>DBSL6400</v>
      </c>
      <c r="B181" s="26" t="str">
        <f t="shared" si="42"/>
        <v>LEURRE</v>
      </c>
      <c r="C181" s="26" t="str">
        <f t="shared" si="42"/>
        <v>Denise</v>
      </c>
      <c r="D181" s="26" t="str">
        <f t="shared" si="42"/>
        <v>3-cadre</v>
      </c>
      <c r="E181" s="26" t="str">
        <f t="shared" si="42"/>
        <v>Nice</v>
      </c>
      <c r="F181" s="26" t="str">
        <f t="shared" si="42"/>
        <v>pièce 78</v>
      </c>
      <c r="G181" s="26">
        <f t="shared" si="42"/>
        <v>3844</v>
      </c>
      <c r="H181" s="26">
        <f t="shared" si="42"/>
        <v>49387.95</v>
      </c>
      <c r="I181" s="26" t="str">
        <f t="shared" si="42"/>
        <v>homme</v>
      </c>
      <c r="J181" s="26">
        <f t="shared" si="42"/>
        <v>25905</v>
      </c>
      <c r="K181" s="26">
        <f t="shared" si="42"/>
        <v>41</v>
      </c>
      <c r="L181" s="19" t="str">
        <f t="shared" si="29"/>
        <v>homme3-cadre</v>
      </c>
      <c r="M181" s="19" t="str">
        <f t="shared" si="30"/>
        <v>homme3-cadreNice</v>
      </c>
      <c r="N181" s="24" t="str">
        <f t="shared" si="31"/>
        <v>-</v>
      </c>
      <c r="O181" s="17">
        <f t="shared" si="32"/>
        <v>0</v>
      </c>
      <c r="P181" s="17">
        <f t="shared" si="33"/>
        <v>0</v>
      </c>
      <c r="Q181" s="17">
        <f t="shared" si="34"/>
        <v>49387.95</v>
      </c>
      <c r="R181" s="19" t="str">
        <f t="shared" si="35"/>
        <v>hommeNice</v>
      </c>
      <c r="S181" s="17">
        <f t="shared" si="37"/>
        <v>1</v>
      </c>
    </row>
    <row r="182" spans="1:19" s="17" customFormat="1" x14ac:dyDescent="0.2">
      <c r="A182" s="26" t="str">
        <f t="shared" si="42"/>
        <v>JMSL5252</v>
      </c>
      <c r="B182" s="26" t="str">
        <f t="shared" si="42"/>
        <v>LHERMITTE</v>
      </c>
      <c r="C182" s="26" t="str">
        <f t="shared" si="42"/>
        <v>Bernard</v>
      </c>
      <c r="D182" s="26" t="str">
        <f t="shared" si="42"/>
        <v>4-cadre supérieur</v>
      </c>
      <c r="E182" s="26" t="str">
        <f t="shared" si="42"/>
        <v>Nice</v>
      </c>
      <c r="F182" s="26" t="str">
        <f t="shared" si="42"/>
        <v>pièce 214</v>
      </c>
      <c r="G182" s="26">
        <f t="shared" si="42"/>
        <v>3667</v>
      </c>
      <c r="H182" s="26">
        <f t="shared" si="42"/>
        <v>128082.69</v>
      </c>
      <c r="I182" s="26" t="str">
        <f t="shared" si="42"/>
        <v>homme</v>
      </c>
      <c r="J182" s="26">
        <f t="shared" si="42"/>
        <v>20335</v>
      </c>
      <c r="K182" s="26">
        <f t="shared" si="42"/>
        <v>56</v>
      </c>
      <c r="L182" s="19" t="str">
        <f t="shared" si="29"/>
        <v>homme4-cadre supérieur</v>
      </c>
      <c r="M182" s="19" t="str">
        <f t="shared" si="30"/>
        <v>homme4-cadre supérieurNice</v>
      </c>
      <c r="N182" s="24">
        <f t="shared" si="31"/>
        <v>20335</v>
      </c>
      <c r="O182" s="17">
        <f t="shared" si="32"/>
        <v>0</v>
      </c>
      <c r="P182" s="17">
        <f t="shared" si="33"/>
        <v>0</v>
      </c>
      <c r="Q182" s="17">
        <f t="shared" si="34"/>
        <v>128082.69</v>
      </c>
      <c r="R182" s="19" t="str">
        <f t="shared" si="35"/>
        <v>hommeNice</v>
      </c>
      <c r="S182" s="17">
        <f t="shared" si="37"/>
        <v>1</v>
      </c>
    </row>
    <row r="183" spans="1:19" s="17" customFormat="1" x14ac:dyDescent="0.2">
      <c r="A183" s="26" t="str">
        <f t="shared" si="42"/>
        <v>LPNL5612</v>
      </c>
      <c r="B183" s="26" t="str">
        <f t="shared" si="42"/>
        <v>LOUAPRE</v>
      </c>
      <c r="C183" s="26" t="str">
        <f t="shared" si="42"/>
        <v>Louisette</v>
      </c>
      <c r="D183" s="26" t="str">
        <f t="shared" si="42"/>
        <v>4-cadre supérieur</v>
      </c>
      <c r="E183" s="26" t="str">
        <f t="shared" si="42"/>
        <v>Paris</v>
      </c>
      <c r="F183" s="26" t="str">
        <f t="shared" si="42"/>
        <v>pièce 95</v>
      </c>
      <c r="G183" s="26">
        <f t="shared" si="42"/>
        <v>3135</v>
      </c>
      <c r="H183" s="26">
        <f t="shared" si="42"/>
        <v>98292.26</v>
      </c>
      <c r="I183" s="26" t="str">
        <f t="shared" si="42"/>
        <v>femme</v>
      </c>
      <c r="J183" s="26">
        <f t="shared" si="42"/>
        <v>20958</v>
      </c>
      <c r="K183" s="26">
        <f t="shared" si="42"/>
        <v>54</v>
      </c>
      <c r="L183" s="19" t="str">
        <f t="shared" si="29"/>
        <v>femme4-cadre supérieur</v>
      </c>
      <c r="M183" s="19" t="str">
        <f t="shared" si="30"/>
        <v>femme4-cadre supérieurParis</v>
      </c>
      <c r="N183" s="24">
        <f t="shared" si="31"/>
        <v>20958</v>
      </c>
      <c r="O183" s="17">
        <f t="shared" si="32"/>
        <v>1</v>
      </c>
      <c r="P183" s="17">
        <f t="shared" si="33"/>
        <v>0</v>
      </c>
      <c r="Q183" s="17">
        <f t="shared" si="34"/>
        <v>98292.26</v>
      </c>
      <c r="R183" s="19" t="str">
        <f t="shared" si="35"/>
        <v>femmeParis</v>
      </c>
      <c r="S183" s="17">
        <f t="shared" si="37"/>
        <v>1</v>
      </c>
    </row>
    <row r="184" spans="1:19" s="17" customFormat="1" x14ac:dyDescent="0.2">
      <c r="A184" s="26" t="str">
        <f t="shared" si="42"/>
        <v>CXWL8051</v>
      </c>
      <c r="B184" s="26" t="str">
        <f t="shared" si="42"/>
        <v>LY</v>
      </c>
      <c r="C184" s="26" t="str">
        <f t="shared" si="42"/>
        <v>Adrien</v>
      </c>
      <c r="D184" s="26" t="str">
        <f t="shared" si="42"/>
        <v>1-agent</v>
      </c>
      <c r="E184" s="26" t="str">
        <f t="shared" si="42"/>
        <v>Nice</v>
      </c>
      <c r="F184" s="26" t="str">
        <f t="shared" si="42"/>
        <v>pièce 64</v>
      </c>
      <c r="G184" s="26">
        <f t="shared" si="42"/>
        <v>3123</v>
      </c>
      <c r="H184" s="26">
        <f t="shared" si="42"/>
        <v>29403.18</v>
      </c>
      <c r="I184" s="26" t="str">
        <f t="shared" si="42"/>
        <v>homme</v>
      </c>
      <c r="J184" s="26">
        <f t="shared" si="42"/>
        <v>30695</v>
      </c>
      <c r="K184" s="26">
        <f t="shared" si="42"/>
        <v>27</v>
      </c>
      <c r="L184" s="19" t="str">
        <f t="shared" si="29"/>
        <v>homme1-agent</v>
      </c>
      <c r="M184" s="19" t="str">
        <f t="shared" si="30"/>
        <v>homme1-agentNice</v>
      </c>
      <c r="N184" s="24" t="str">
        <f t="shared" si="31"/>
        <v>-</v>
      </c>
      <c r="O184" s="17">
        <f t="shared" si="32"/>
        <v>0</v>
      </c>
      <c r="P184" s="17">
        <f t="shared" si="33"/>
        <v>0</v>
      </c>
      <c r="Q184" s="17" t="str">
        <f t="shared" si="34"/>
        <v>-</v>
      </c>
      <c r="R184" s="19" t="str">
        <f t="shared" si="35"/>
        <v>hommeNice</v>
      </c>
      <c r="S184" s="17">
        <f t="shared" si="37"/>
        <v>0</v>
      </c>
    </row>
    <row r="185" spans="1:19" s="17" customFormat="1" x14ac:dyDescent="0.2">
      <c r="A185" s="26" t="str">
        <f t="shared" si="42"/>
        <v>GSEM6035</v>
      </c>
      <c r="B185" s="26" t="str">
        <f t="shared" si="42"/>
        <v>MARECHAL</v>
      </c>
      <c r="C185" s="26" t="str">
        <f t="shared" si="42"/>
        <v>Geneviève</v>
      </c>
      <c r="D185" s="26" t="str">
        <f t="shared" si="42"/>
        <v>1-agent</v>
      </c>
      <c r="E185" s="26" t="str">
        <f t="shared" si="42"/>
        <v>Nice</v>
      </c>
      <c r="F185" s="26" t="str">
        <f t="shared" si="42"/>
        <v>pièce 20</v>
      </c>
      <c r="G185" s="26">
        <f t="shared" si="42"/>
        <v>3206</v>
      </c>
      <c r="H185" s="26">
        <f t="shared" si="42"/>
        <v>23528.16</v>
      </c>
      <c r="I185" s="26" t="str">
        <f t="shared" si="42"/>
        <v>femme</v>
      </c>
      <c r="J185" s="26">
        <f t="shared" si="42"/>
        <v>24930</v>
      </c>
      <c r="K185" s="26">
        <f t="shared" si="42"/>
        <v>43</v>
      </c>
      <c r="L185" s="19" t="str">
        <f t="shared" si="29"/>
        <v>femme1-agent</v>
      </c>
      <c r="M185" s="19" t="str">
        <f t="shared" si="30"/>
        <v>femme1-agentNice</v>
      </c>
      <c r="N185" s="24" t="str">
        <f t="shared" si="31"/>
        <v>-</v>
      </c>
      <c r="O185" s="17">
        <f t="shared" si="32"/>
        <v>0</v>
      </c>
      <c r="P185" s="17">
        <f t="shared" si="33"/>
        <v>1</v>
      </c>
      <c r="Q185" s="17" t="str">
        <f t="shared" si="34"/>
        <v>-</v>
      </c>
      <c r="R185" s="19" t="str">
        <f t="shared" si="35"/>
        <v>femmeNice</v>
      </c>
      <c r="S185" s="17">
        <f t="shared" si="37"/>
        <v>1</v>
      </c>
    </row>
    <row r="186" spans="1:19" s="17" customFormat="1" x14ac:dyDescent="0.2">
      <c r="A186" s="26" t="str">
        <f t="shared" si="42"/>
        <v>CNTM6026</v>
      </c>
      <c r="B186" s="26" t="str">
        <f t="shared" si="42"/>
        <v>MARINIER</v>
      </c>
      <c r="C186" s="26" t="str">
        <f t="shared" si="42"/>
        <v>Christiane</v>
      </c>
      <c r="D186" s="26" t="str">
        <f t="shared" si="42"/>
        <v>1-agent</v>
      </c>
      <c r="E186" s="26" t="str">
        <f t="shared" si="42"/>
        <v>Nice</v>
      </c>
      <c r="F186" s="26" t="str">
        <f t="shared" si="42"/>
        <v>pièce 83</v>
      </c>
      <c r="G186" s="26">
        <f t="shared" si="42"/>
        <v>3986</v>
      </c>
      <c r="H186" s="26">
        <f t="shared" si="42"/>
        <v>25705.75</v>
      </c>
      <c r="I186" s="26" t="str">
        <f t="shared" si="42"/>
        <v>femme</v>
      </c>
      <c r="J186" s="26">
        <f t="shared" si="42"/>
        <v>23562</v>
      </c>
      <c r="K186" s="26">
        <f t="shared" si="42"/>
        <v>47</v>
      </c>
      <c r="L186" s="19" t="str">
        <f t="shared" si="29"/>
        <v>femme1-agent</v>
      </c>
      <c r="M186" s="19" t="str">
        <f t="shared" si="30"/>
        <v>femme1-agentNice</v>
      </c>
      <c r="N186" s="24" t="str">
        <f t="shared" si="31"/>
        <v>-</v>
      </c>
      <c r="O186" s="17">
        <f t="shared" si="32"/>
        <v>0</v>
      </c>
      <c r="P186" s="17">
        <f t="shared" si="33"/>
        <v>0</v>
      </c>
      <c r="Q186" s="17" t="str">
        <f t="shared" si="34"/>
        <v>-</v>
      </c>
      <c r="R186" s="19" t="str">
        <f t="shared" si="35"/>
        <v>femmeNice</v>
      </c>
      <c r="S186" s="17">
        <f t="shared" si="37"/>
        <v>1</v>
      </c>
    </row>
    <row r="187" spans="1:19" s="17" customFormat="1" x14ac:dyDescent="0.2">
      <c r="A187" s="26" t="str">
        <f t="shared" si="42"/>
        <v>MQOM6542</v>
      </c>
      <c r="B187" s="26" t="str">
        <f t="shared" si="42"/>
        <v>MARINIER</v>
      </c>
      <c r="C187" s="26" t="str">
        <f t="shared" si="42"/>
        <v>Marcel</v>
      </c>
      <c r="D187" s="26" t="str">
        <f t="shared" si="42"/>
        <v>3-cadre</v>
      </c>
      <c r="E187" s="26" t="str">
        <f t="shared" si="42"/>
        <v>Nice</v>
      </c>
      <c r="F187" s="26" t="str">
        <f t="shared" si="42"/>
        <v>pièce 74</v>
      </c>
      <c r="G187" s="26">
        <f t="shared" si="42"/>
        <v>3131</v>
      </c>
      <c r="H187" s="26">
        <f t="shared" si="42"/>
        <v>52732.19</v>
      </c>
      <c r="I187" s="26" t="str">
        <f t="shared" si="42"/>
        <v>homme</v>
      </c>
      <c r="J187" s="26">
        <f t="shared" si="42"/>
        <v>26054</v>
      </c>
      <c r="K187" s="26">
        <f t="shared" si="42"/>
        <v>40</v>
      </c>
      <c r="L187" s="19" t="str">
        <f t="shared" si="29"/>
        <v>homme3-cadre</v>
      </c>
      <c r="M187" s="19" t="str">
        <f t="shared" si="30"/>
        <v>homme3-cadreNice</v>
      </c>
      <c r="N187" s="24" t="str">
        <f t="shared" si="31"/>
        <v>-</v>
      </c>
      <c r="O187" s="17">
        <f t="shared" si="32"/>
        <v>0</v>
      </c>
      <c r="P187" s="17">
        <f t="shared" si="33"/>
        <v>0</v>
      </c>
      <c r="Q187" s="17">
        <f t="shared" si="34"/>
        <v>52732.19</v>
      </c>
      <c r="R187" s="19" t="str">
        <f t="shared" si="35"/>
        <v>hommeNice</v>
      </c>
      <c r="S187" s="17">
        <f t="shared" si="37"/>
        <v>1</v>
      </c>
    </row>
    <row r="188" spans="1:19" s="17" customFormat="1" x14ac:dyDescent="0.2">
      <c r="A188" s="26" t="str">
        <f t="shared" si="42"/>
        <v>MILV5667</v>
      </c>
      <c r="B188" s="26" t="str">
        <f t="shared" si="42"/>
        <v>MAROTE</v>
      </c>
      <c r="C188" s="26" t="str">
        <f t="shared" si="42"/>
        <v>Marie-José</v>
      </c>
      <c r="D188" s="26" t="str">
        <f t="shared" si="42"/>
        <v>2-maitrise</v>
      </c>
      <c r="E188" s="26" t="str">
        <f t="shared" si="42"/>
        <v>Nice</v>
      </c>
      <c r="F188" s="26" t="str">
        <f t="shared" si="42"/>
        <v>pièce 95</v>
      </c>
      <c r="G188" s="26">
        <f t="shared" si="42"/>
        <v>3559</v>
      </c>
      <c r="H188" s="26">
        <f t="shared" si="42"/>
        <v>29650.29</v>
      </c>
      <c r="I188" s="26" t="str">
        <f t="shared" si="42"/>
        <v>femme</v>
      </c>
      <c r="J188" s="26">
        <f t="shared" si="42"/>
        <v>20748</v>
      </c>
      <c r="K188" s="26">
        <f t="shared" si="42"/>
        <v>55</v>
      </c>
      <c r="L188" s="19" t="str">
        <f t="shared" si="29"/>
        <v>femme2-maitrise</v>
      </c>
      <c r="M188" s="19" t="str">
        <f t="shared" si="30"/>
        <v>femme2-maitriseNice</v>
      </c>
      <c r="N188" s="24" t="str">
        <f t="shared" si="31"/>
        <v>-</v>
      </c>
      <c r="O188" s="17">
        <f t="shared" si="32"/>
        <v>0</v>
      </c>
      <c r="P188" s="17">
        <f t="shared" si="33"/>
        <v>0</v>
      </c>
      <c r="Q188" s="17">
        <f t="shared" si="34"/>
        <v>29650.29</v>
      </c>
      <c r="R188" s="19" t="str">
        <f t="shared" si="35"/>
        <v>femmeNice</v>
      </c>
      <c r="S188" s="17">
        <f t="shared" si="37"/>
        <v>1</v>
      </c>
    </row>
    <row r="189" spans="1:19" s="17" customFormat="1" x14ac:dyDescent="0.2">
      <c r="A189" s="26" t="str">
        <f t="shared" si="42"/>
        <v>MDPM6413</v>
      </c>
      <c r="B189" s="26" t="str">
        <f t="shared" si="42"/>
        <v>MARQUEZ</v>
      </c>
      <c r="C189" s="26" t="str">
        <f t="shared" si="42"/>
        <v>Marie-Cécile</v>
      </c>
      <c r="D189" s="26" t="str">
        <f t="shared" si="42"/>
        <v>1-agent</v>
      </c>
      <c r="E189" s="26" t="str">
        <f t="shared" si="42"/>
        <v>Paris</v>
      </c>
      <c r="F189" s="26" t="str">
        <f t="shared" si="42"/>
        <v>pièce 97</v>
      </c>
      <c r="G189" s="26">
        <f t="shared" si="42"/>
        <v>3625</v>
      </c>
      <c r="H189" s="26">
        <f t="shared" si="42"/>
        <v>22728.22</v>
      </c>
      <c r="I189" s="26" t="str">
        <f t="shared" si="42"/>
        <v>femme</v>
      </c>
      <c r="J189" s="26">
        <f t="shared" si="42"/>
        <v>24676</v>
      </c>
      <c r="K189" s="26">
        <f t="shared" si="42"/>
        <v>44</v>
      </c>
      <c r="L189" s="19" t="str">
        <f t="shared" si="29"/>
        <v>femme1-agent</v>
      </c>
      <c r="M189" s="19" t="str">
        <f t="shared" si="30"/>
        <v>femme1-agentParis</v>
      </c>
      <c r="N189" s="24" t="str">
        <f t="shared" si="31"/>
        <v>-</v>
      </c>
      <c r="O189" s="17">
        <f t="shared" si="32"/>
        <v>0</v>
      </c>
      <c r="P189" s="17">
        <f t="shared" si="33"/>
        <v>1</v>
      </c>
      <c r="Q189" s="17" t="str">
        <f t="shared" si="34"/>
        <v>-</v>
      </c>
      <c r="R189" s="19" t="str">
        <f t="shared" si="35"/>
        <v>femmeParis</v>
      </c>
      <c r="S189" s="17">
        <f t="shared" si="37"/>
        <v>1</v>
      </c>
    </row>
    <row r="190" spans="1:19" s="17" customFormat="1" x14ac:dyDescent="0.2">
      <c r="A190" s="26" t="str">
        <f t="shared" si="42"/>
        <v>FVQM5746</v>
      </c>
      <c r="B190" s="26" t="str">
        <f t="shared" si="42"/>
        <v>MARSHER</v>
      </c>
      <c r="C190" s="26" t="str">
        <f t="shared" si="42"/>
        <v>Franz</v>
      </c>
      <c r="D190" s="26" t="str">
        <f t="shared" si="42"/>
        <v>2-maitrise</v>
      </c>
      <c r="E190" s="26" t="str">
        <f t="shared" si="42"/>
        <v>Nice</v>
      </c>
      <c r="F190" s="26" t="str">
        <f t="shared" si="42"/>
        <v>pièce 255</v>
      </c>
      <c r="G190" s="26">
        <f t="shared" si="42"/>
        <v>3120</v>
      </c>
      <c r="H190" s="26">
        <f t="shared" si="42"/>
        <v>36167.870000000003</v>
      </c>
      <c r="I190" s="26" t="str">
        <f t="shared" si="42"/>
        <v>homme</v>
      </c>
      <c r="J190" s="26">
        <f t="shared" si="42"/>
        <v>21393</v>
      </c>
      <c r="K190" s="26">
        <f t="shared" si="42"/>
        <v>53</v>
      </c>
      <c r="L190" s="19" t="str">
        <f t="shared" si="29"/>
        <v>homme2-maitrise</v>
      </c>
      <c r="M190" s="19" t="str">
        <f t="shared" si="30"/>
        <v>homme2-maitriseNice</v>
      </c>
      <c r="N190" s="24" t="str">
        <f t="shared" si="31"/>
        <v>-</v>
      </c>
      <c r="O190" s="17">
        <f t="shared" si="32"/>
        <v>0</v>
      </c>
      <c r="P190" s="17">
        <f t="shared" si="33"/>
        <v>0</v>
      </c>
      <c r="Q190" s="17">
        <f t="shared" si="34"/>
        <v>36167.870000000003</v>
      </c>
      <c r="R190" s="19" t="str">
        <f t="shared" si="35"/>
        <v>hommeNice</v>
      </c>
      <c r="S190" s="17">
        <f t="shared" si="37"/>
        <v>1</v>
      </c>
    </row>
    <row r="191" spans="1:19" s="17" customFormat="1" x14ac:dyDescent="0.2">
      <c r="A191" s="26" t="str">
        <f t="shared" ref="A191:K200" si="43">INDEX(Feuille_base_de_données,ROW(),COLUMN())</f>
        <v>DSTM6656</v>
      </c>
      <c r="B191" s="26" t="str">
        <f t="shared" si="43"/>
        <v>MARTAUD</v>
      </c>
      <c r="C191" s="26" t="str">
        <f t="shared" si="43"/>
        <v>Daniel</v>
      </c>
      <c r="D191" s="26" t="str">
        <f t="shared" si="43"/>
        <v>2-maitrise</v>
      </c>
      <c r="E191" s="26" t="str">
        <f t="shared" si="43"/>
        <v>Nice</v>
      </c>
      <c r="F191" s="26" t="str">
        <f t="shared" si="43"/>
        <v>pièce 129</v>
      </c>
      <c r="G191" s="26">
        <f t="shared" si="43"/>
        <v>3086</v>
      </c>
      <c r="H191" s="26">
        <f t="shared" si="43"/>
        <v>38619.839999999997</v>
      </c>
      <c r="I191" s="26" t="str">
        <f t="shared" si="43"/>
        <v>homme</v>
      </c>
      <c r="J191" s="26">
        <f t="shared" si="43"/>
        <v>24682</v>
      </c>
      <c r="K191" s="26">
        <f t="shared" si="43"/>
        <v>44</v>
      </c>
      <c r="L191" s="19" t="str">
        <f t="shared" si="29"/>
        <v>homme2-maitrise</v>
      </c>
      <c r="M191" s="19" t="str">
        <f t="shared" si="30"/>
        <v>homme2-maitriseNice</v>
      </c>
      <c r="N191" s="24" t="str">
        <f t="shared" si="31"/>
        <v>-</v>
      </c>
      <c r="O191" s="17">
        <f t="shared" si="32"/>
        <v>0</v>
      </c>
      <c r="P191" s="17">
        <f t="shared" si="33"/>
        <v>0</v>
      </c>
      <c r="Q191" s="17">
        <f t="shared" si="34"/>
        <v>38619.839999999997</v>
      </c>
      <c r="R191" s="19" t="str">
        <f t="shared" si="35"/>
        <v>hommeNice</v>
      </c>
      <c r="S191" s="17">
        <f t="shared" si="37"/>
        <v>1</v>
      </c>
    </row>
    <row r="192" spans="1:19" s="17" customFormat="1" x14ac:dyDescent="0.2">
      <c r="A192" s="26" t="str">
        <f t="shared" si="43"/>
        <v>JXBM7476</v>
      </c>
      <c r="B192" s="26" t="str">
        <f t="shared" si="43"/>
        <v>MARTEL</v>
      </c>
      <c r="C192" s="26" t="str">
        <f t="shared" si="43"/>
        <v>Paul</v>
      </c>
      <c r="D192" s="26" t="str">
        <f t="shared" si="43"/>
        <v>1-agent</v>
      </c>
      <c r="E192" s="26" t="str">
        <f t="shared" si="43"/>
        <v>Nice</v>
      </c>
      <c r="F192" s="26" t="str">
        <f t="shared" si="43"/>
        <v>pièce 58</v>
      </c>
      <c r="G192" s="26">
        <f t="shared" si="43"/>
        <v>3591</v>
      </c>
      <c r="H192" s="26">
        <f t="shared" si="43"/>
        <v>27039.32</v>
      </c>
      <c r="I192" s="26" t="str">
        <f t="shared" si="43"/>
        <v>homme</v>
      </c>
      <c r="J192" s="26">
        <f t="shared" si="43"/>
        <v>29864</v>
      </c>
      <c r="K192" s="26">
        <f t="shared" si="43"/>
        <v>30</v>
      </c>
      <c r="L192" s="19" t="str">
        <f t="shared" si="29"/>
        <v>homme1-agent</v>
      </c>
      <c r="M192" s="19" t="str">
        <f t="shared" si="30"/>
        <v>homme1-agentNice</v>
      </c>
      <c r="N192" s="24" t="str">
        <f t="shared" si="31"/>
        <v>-</v>
      </c>
      <c r="O192" s="17">
        <f t="shared" si="32"/>
        <v>0</v>
      </c>
      <c r="P192" s="17">
        <f t="shared" si="33"/>
        <v>0</v>
      </c>
      <c r="Q192" s="17" t="str">
        <f t="shared" si="34"/>
        <v>-</v>
      </c>
      <c r="R192" s="19" t="str">
        <f t="shared" si="35"/>
        <v>hommeNice</v>
      </c>
      <c r="S192" s="17">
        <f t="shared" si="37"/>
        <v>1</v>
      </c>
    </row>
    <row r="193" spans="1:19" s="17" customFormat="1" x14ac:dyDescent="0.2">
      <c r="A193" s="26" t="str">
        <f t="shared" si="43"/>
        <v>AGBM7153</v>
      </c>
      <c r="B193" s="26" t="str">
        <f t="shared" si="43"/>
        <v>MARTI</v>
      </c>
      <c r="C193" s="26" t="str">
        <f t="shared" si="43"/>
        <v>Anne</v>
      </c>
      <c r="D193" s="26" t="str">
        <f t="shared" si="43"/>
        <v>1-agent</v>
      </c>
      <c r="E193" s="26" t="str">
        <f t="shared" si="43"/>
        <v>Nice</v>
      </c>
      <c r="F193" s="26" t="str">
        <f t="shared" si="43"/>
        <v>pièce 96</v>
      </c>
      <c r="G193" s="26">
        <f t="shared" si="43"/>
        <v>3596</v>
      </c>
      <c r="H193" s="26">
        <f t="shared" si="43"/>
        <v>19554.36</v>
      </c>
      <c r="I193" s="26" t="str">
        <f t="shared" si="43"/>
        <v>femme</v>
      </c>
      <c r="J193" s="26">
        <f t="shared" si="43"/>
        <v>28881</v>
      </c>
      <c r="K193" s="26">
        <f t="shared" si="43"/>
        <v>32</v>
      </c>
      <c r="L193" s="19" t="str">
        <f t="shared" si="29"/>
        <v>femme1-agent</v>
      </c>
      <c r="M193" s="19" t="str">
        <f t="shared" si="30"/>
        <v>femme1-agentNice</v>
      </c>
      <c r="N193" s="24" t="str">
        <f t="shared" si="31"/>
        <v>-</v>
      </c>
      <c r="O193" s="17">
        <f t="shared" si="32"/>
        <v>0</v>
      </c>
      <c r="P193" s="17">
        <f t="shared" si="33"/>
        <v>0</v>
      </c>
      <c r="Q193" s="17" t="str">
        <f t="shared" si="34"/>
        <v>-</v>
      </c>
      <c r="R193" s="19" t="str">
        <f t="shared" si="35"/>
        <v>femmeNice</v>
      </c>
      <c r="S193" s="17">
        <f t="shared" si="37"/>
        <v>1</v>
      </c>
    </row>
    <row r="194" spans="1:19" s="17" customFormat="1" x14ac:dyDescent="0.2">
      <c r="A194" s="26" t="str">
        <f t="shared" si="43"/>
        <v>FDEM5501</v>
      </c>
      <c r="B194" s="26" t="str">
        <f t="shared" si="43"/>
        <v>MARTIN</v>
      </c>
      <c r="C194" s="26" t="str">
        <f t="shared" si="43"/>
        <v>France</v>
      </c>
      <c r="D194" s="26" t="str">
        <f t="shared" si="43"/>
        <v>1-agent</v>
      </c>
      <c r="E194" s="26" t="str">
        <f t="shared" si="43"/>
        <v>Nice</v>
      </c>
      <c r="F194" s="26" t="str">
        <f t="shared" si="43"/>
        <v>pièce 131</v>
      </c>
      <c r="G194" s="26">
        <f t="shared" si="43"/>
        <v>3913</v>
      </c>
      <c r="H194" s="26">
        <f t="shared" si="43"/>
        <v>25810.51</v>
      </c>
      <c r="I194" s="26" t="str">
        <f t="shared" si="43"/>
        <v>femme</v>
      </c>
      <c r="J194" s="26">
        <f t="shared" si="43"/>
        <v>23289</v>
      </c>
      <c r="K194" s="26">
        <f t="shared" si="43"/>
        <v>48</v>
      </c>
      <c r="L194" s="19" t="str">
        <f t="shared" ref="L194:L257" si="44">I194&amp;D194</f>
        <v>femme1-agent</v>
      </c>
      <c r="M194" s="19" t="str">
        <f t="shared" ref="M194:M257" si="45">L194&amp;E194</f>
        <v>femme1-agentNice</v>
      </c>
      <c r="N194" s="24" t="str">
        <f t="shared" ref="N194:N257" si="46">IF(D194=$N$1,J194,"-")</f>
        <v>-</v>
      </c>
      <c r="O194" s="17">
        <f t="shared" ref="O194:O257" si="47">COUNTIF(D194,"*cadre*")*(I194="femme")</f>
        <v>0</v>
      </c>
      <c r="P194" s="17">
        <f t="shared" ref="P194:P257" si="48">(H194&gt;=20000)*(H194&lt;=25000)*(D194="1-agent")</f>
        <v>0</v>
      </c>
      <c r="Q194" s="17" t="str">
        <f t="shared" ref="Q194:Q257" si="49">IF((D194&lt;&gt;"1-agent"),H194,"-")</f>
        <v>-</v>
      </c>
      <c r="R194" s="19" t="str">
        <f t="shared" ref="R194:R257" si="50">I194&amp;E194</f>
        <v>femmeNice</v>
      </c>
      <c r="S194" s="17">
        <f t="shared" si="37"/>
        <v>1</v>
      </c>
    </row>
    <row r="195" spans="1:19" s="17" customFormat="1" x14ac:dyDescent="0.2">
      <c r="A195" s="26" t="str">
        <f t="shared" si="43"/>
        <v>JQVM4006</v>
      </c>
      <c r="B195" s="26" t="str">
        <f t="shared" si="43"/>
        <v>MARTIN</v>
      </c>
      <c r="C195" s="26" t="str">
        <f t="shared" si="43"/>
        <v>Jacqueline</v>
      </c>
      <c r="D195" s="26" t="str">
        <f t="shared" si="43"/>
        <v>1-agent</v>
      </c>
      <c r="E195" s="26" t="str">
        <f t="shared" si="43"/>
        <v>Nice</v>
      </c>
      <c r="F195" s="26" t="str">
        <f t="shared" si="43"/>
        <v>pièce 53B</v>
      </c>
      <c r="G195" s="26">
        <f t="shared" si="43"/>
        <v>3943</v>
      </c>
      <c r="H195" s="26">
        <f t="shared" si="43"/>
        <v>26471.34</v>
      </c>
      <c r="I195" s="26" t="str">
        <f t="shared" si="43"/>
        <v>femme</v>
      </c>
      <c r="J195" s="26">
        <f t="shared" si="43"/>
        <v>18426</v>
      </c>
      <c r="K195" s="26">
        <f t="shared" si="43"/>
        <v>61</v>
      </c>
      <c r="L195" s="19" t="str">
        <f t="shared" si="44"/>
        <v>femme1-agent</v>
      </c>
      <c r="M195" s="19" t="str">
        <f t="shared" si="45"/>
        <v>femme1-agentNice</v>
      </c>
      <c r="N195" s="24" t="str">
        <f t="shared" si="46"/>
        <v>-</v>
      </c>
      <c r="O195" s="17">
        <f t="shared" si="47"/>
        <v>0</v>
      </c>
      <c r="P195" s="17">
        <f t="shared" si="48"/>
        <v>0</v>
      </c>
      <c r="Q195" s="17" t="str">
        <f t="shared" si="49"/>
        <v>-</v>
      </c>
      <c r="R195" s="19" t="str">
        <f t="shared" si="50"/>
        <v>femmeNice</v>
      </c>
      <c r="S195" s="17">
        <f t="shared" ref="S195:S258" si="51">IF(COUNTIF(B195,"*A*")+COUNTIF(B195,"*E*"),1,0)</f>
        <v>1</v>
      </c>
    </row>
    <row r="196" spans="1:19" s="17" customFormat="1" x14ac:dyDescent="0.2">
      <c r="A196" s="26" t="str">
        <f t="shared" si="43"/>
        <v>LVBM8152</v>
      </c>
      <c r="B196" s="26" t="str">
        <f t="shared" si="43"/>
        <v>MARTIN</v>
      </c>
      <c r="C196" s="26" t="str">
        <f t="shared" si="43"/>
        <v>Laurent</v>
      </c>
      <c r="D196" s="26" t="str">
        <f t="shared" si="43"/>
        <v>1-agent</v>
      </c>
      <c r="E196" s="26" t="str">
        <f t="shared" si="43"/>
        <v>Nice</v>
      </c>
      <c r="F196" s="26" t="str">
        <f t="shared" si="43"/>
        <v>pièce 115</v>
      </c>
      <c r="G196" s="26">
        <f t="shared" si="43"/>
        <v>3638</v>
      </c>
      <c r="H196" s="26">
        <f t="shared" si="43"/>
        <v>21819.56</v>
      </c>
      <c r="I196" s="26" t="str">
        <f t="shared" si="43"/>
        <v>homme</v>
      </c>
      <c r="J196" s="26">
        <f t="shared" si="43"/>
        <v>33473</v>
      </c>
      <c r="K196" s="26">
        <f t="shared" si="43"/>
        <v>20</v>
      </c>
      <c r="L196" s="19" t="str">
        <f t="shared" si="44"/>
        <v>homme1-agent</v>
      </c>
      <c r="M196" s="19" t="str">
        <f t="shared" si="45"/>
        <v>homme1-agentNice</v>
      </c>
      <c r="N196" s="24" t="str">
        <f t="shared" si="46"/>
        <v>-</v>
      </c>
      <c r="O196" s="17">
        <f t="shared" si="47"/>
        <v>0</v>
      </c>
      <c r="P196" s="17">
        <f t="shared" si="48"/>
        <v>1</v>
      </c>
      <c r="Q196" s="17" t="str">
        <f t="shared" si="49"/>
        <v>-</v>
      </c>
      <c r="R196" s="19" t="str">
        <f t="shared" si="50"/>
        <v>hommeNice</v>
      </c>
      <c r="S196" s="17">
        <f t="shared" si="51"/>
        <v>1</v>
      </c>
    </row>
    <row r="197" spans="1:19" s="17" customFormat="1" x14ac:dyDescent="0.2">
      <c r="A197" s="26" t="str">
        <f t="shared" si="43"/>
        <v>VMIM7232</v>
      </c>
      <c r="B197" s="26" t="str">
        <f t="shared" si="43"/>
        <v>MECHARD</v>
      </c>
      <c r="C197" s="26" t="str">
        <f t="shared" si="43"/>
        <v>Véronique</v>
      </c>
      <c r="D197" s="26" t="str">
        <f t="shared" si="43"/>
        <v>3-cadre</v>
      </c>
      <c r="E197" s="26" t="str">
        <f t="shared" si="43"/>
        <v>Strasbourg</v>
      </c>
      <c r="F197" s="26" t="str">
        <f t="shared" si="43"/>
        <v>pièce 234</v>
      </c>
      <c r="G197" s="26">
        <f t="shared" si="43"/>
        <v>3611</v>
      </c>
      <c r="H197" s="26">
        <f t="shared" si="43"/>
        <v>45331.65</v>
      </c>
      <c r="I197" s="26" t="str">
        <f t="shared" si="43"/>
        <v>femme</v>
      </c>
      <c r="J197" s="26">
        <f t="shared" si="43"/>
        <v>29202</v>
      </c>
      <c r="K197" s="26">
        <f t="shared" si="43"/>
        <v>32</v>
      </c>
      <c r="L197" s="19" t="str">
        <f t="shared" si="44"/>
        <v>femme3-cadre</v>
      </c>
      <c r="M197" s="19" t="str">
        <f t="shared" si="45"/>
        <v>femme3-cadreStrasbourg</v>
      </c>
      <c r="N197" s="24" t="str">
        <f t="shared" si="46"/>
        <v>-</v>
      </c>
      <c r="O197" s="17">
        <f t="shared" si="47"/>
        <v>1</v>
      </c>
      <c r="P197" s="17">
        <f t="shared" si="48"/>
        <v>0</v>
      </c>
      <c r="Q197" s="17">
        <f t="shared" si="49"/>
        <v>45331.65</v>
      </c>
      <c r="R197" s="19" t="str">
        <f t="shared" si="50"/>
        <v>femmeStrasbourg</v>
      </c>
      <c r="S197" s="17">
        <f t="shared" si="51"/>
        <v>1</v>
      </c>
    </row>
    <row r="198" spans="1:19" s="17" customFormat="1" x14ac:dyDescent="0.2">
      <c r="A198" s="26" t="str">
        <f t="shared" si="43"/>
        <v>EVNM5526</v>
      </c>
      <c r="B198" s="26" t="str">
        <f t="shared" si="43"/>
        <v>MERCIER</v>
      </c>
      <c r="C198" s="26" t="str">
        <f t="shared" si="43"/>
        <v>Evelyne</v>
      </c>
      <c r="D198" s="26" t="str">
        <f t="shared" si="43"/>
        <v>1-agent</v>
      </c>
      <c r="E198" s="26" t="str">
        <f t="shared" si="43"/>
        <v>Nice</v>
      </c>
      <c r="F198" s="26" t="str">
        <f t="shared" si="43"/>
        <v>pièce 238</v>
      </c>
      <c r="G198" s="26">
        <f t="shared" si="43"/>
        <v>3117</v>
      </c>
      <c r="H198" s="26">
        <f t="shared" si="43"/>
        <v>26977.06</v>
      </c>
      <c r="I198" s="26" t="str">
        <f t="shared" si="43"/>
        <v>femme</v>
      </c>
      <c r="J198" s="26">
        <f t="shared" si="43"/>
        <v>20381</v>
      </c>
      <c r="K198" s="26">
        <f t="shared" si="43"/>
        <v>56</v>
      </c>
      <c r="L198" s="19" t="str">
        <f t="shared" si="44"/>
        <v>femme1-agent</v>
      </c>
      <c r="M198" s="19" t="str">
        <f t="shared" si="45"/>
        <v>femme1-agentNice</v>
      </c>
      <c r="N198" s="24" t="str">
        <f t="shared" si="46"/>
        <v>-</v>
      </c>
      <c r="O198" s="17">
        <f t="shared" si="47"/>
        <v>0</v>
      </c>
      <c r="P198" s="17">
        <f t="shared" si="48"/>
        <v>0</v>
      </c>
      <c r="Q198" s="17" t="str">
        <f t="shared" si="49"/>
        <v>-</v>
      </c>
      <c r="R198" s="19" t="str">
        <f t="shared" si="50"/>
        <v>femmeNice</v>
      </c>
      <c r="S198" s="17">
        <f t="shared" si="51"/>
        <v>1</v>
      </c>
    </row>
    <row r="199" spans="1:19" s="17" customFormat="1" x14ac:dyDescent="0.2">
      <c r="A199" s="26" t="str">
        <f t="shared" si="43"/>
        <v>JQHM5260</v>
      </c>
      <c r="B199" s="26" t="str">
        <f t="shared" si="43"/>
        <v>MERLAUD</v>
      </c>
      <c r="C199" s="26" t="str">
        <f t="shared" si="43"/>
        <v>Jacqueline</v>
      </c>
      <c r="D199" s="26" t="str">
        <f t="shared" si="43"/>
        <v>1-agent</v>
      </c>
      <c r="E199" s="26" t="str">
        <f t="shared" si="43"/>
        <v>Nice</v>
      </c>
      <c r="F199" s="26" t="str">
        <f t="shared" si="43"/>
        <v>pièce 110</v>
      </c>
      <c r="G199" s="26">
        <f t="shared" si="43"/>
        <v>3057</v>
      </c>
      <c r="H199" s="26">
        <f t="shared" si="43"/>
        <v>30098.2</v>
      </c>
      <c r="I199" s="26" t="str">
        <f t="shared" si="43"/>
        <v>femme</v>
      </c>
      <c r="J199" s="26">
        <f t="shared" si="43"/>
        <v>22608</v>
      </c>
      <c r="K199" s="26">
        <f t="shared" si="43"/>
        <v>50</v>
      </c>
      <c r="L199" s="19" t="str">
        <f t="shared" si="44"/>
        <v>femme1-agent</v>
      </c>
      <c r="M199" s="19" t="str">
        <f t="shared" si="45"/>
        <v>femme1-agentNice</v>
      </c>
      <c r="N199" s="24" t="str">
        <f t="shared" si="46"/>
        <v>-</v>
      </c>
      <c r="O199" s="17">
        <f t="shared" si="47"/>
        <v>0</v>
      </c>
      <c r="P199" s="17">
        <f t="shared" si="48"/>
        <v>0</v>
      </c>
      <c r="Q199" s="17" t="str">
        <f t="shared" si="49"/>
        <v>-</v>
      </c>
      <c r="R199" s="19" t="str">
        <f t="shared" si="50"/>
        <v>femmeNice</v>
      </c>
      <c r="S199" s="17">
        <f t="shared" si="51"/>
        <v>1</v>
      </c>
    </row>
    <row r="200" spans="1:19" s="17" customFormat="1" x14ac:dyDescent="0.2">
      <c r="A200" s="26" t="str">
        <f t="shared" si="43"/>
        <v>JCOM6077</v>
      </c>
      <c r="B200" s="26" t="str">
        <f t="shared" si="43"/>
        <v>MESROBIAN</v>
      </c>
      <c r="C200" s="26" t="str">
        <f t="shared" si="43"/>
        <v>Joël</v>
      </c>
      <c r="D200" s="26" t="str">
        <f t="shared" si="43"/>
        <v>1-agent</v>
      </c>
      <c r="E200" s="26" t="str">
        <f t="shared" si="43"/>
        <v>Nice</v>
      </c>
      <c r="F200" s="26" t="str">
        <f t="shared" si="43"/>
        <v>pièce 12B</v>
      </c>
      <c r="G200" s="26">
        <f t="shared" si="43"/>
        <v>3154</v>
      </c>
      <c r="H200" s="26">
        <f t="shared" si="43"/>
        <v>26436.880000000001</v>
      </c>
      <c r="I200" s="26" t="str">
        <f t="shared" si="43"/>
        <v>homme</v>
      </c>
      <c r="J200" s="26">
        <f t="shared" si="43"/>
        <v>24113</v>
      </c>
      <c r="K200" s="26">
        <f t="shared" si="43"/>
        <v>45</v>
      </c>
      <c r="L200" s="19" t="str">
        <f t="shared" si="44"/>
        <v>homme1-agent</v>
      </c>
      <c r="M200" s="19" t="str">
        <f t="shared" si="45"/>
        <v>homme1-agentNice</v>
      </c>
      <c r="N200" s="24" t="str">
        <f t="shared" si="46"/>
        <v>-</v>
      </c>
      <c r="O200" s="17">
        <f t="shared" si="47"/>
        <v>0</v>
      </c>
      <c r="P200" s="17">
        <f t="shared" si="48"/>
        <v>0</v>
      </c>
      <c r="Q200" s="17" t="str">
        <f t="shared" si="49"/>
        <v>-</v>
      </c>
      <c r="R200" s="19" t="str">
        <f t="shared" si="50"/>
        <v>hommeNice</v>
      </c>
      <c r="S200" s="17">
        <f t="shared" si="51"/>
        <v>1</v>
      </c>
    </row>
    <row r="201" spans="1:19" s="17" customFormat="1" x14ac:dyDescent="0.2">
      <c r="A201" s="26" t="str">
        <f t="shared" ref="A201:K210" si="52">INDEX(Feuille_base_de_données,ROW(),COLUMN())</f>
        <v>GEBM5671</v>
      </c>
      <c r="B201" s="26" t="str">
        <f t="shared" si="52"/>
        <v>MIANET</v>
      </c>
      <c r="C201" s="26" t="str">
        <f t="shared" si="52"/>
        <v>Georges</v>
      </c>
      <c r="D201" s="26" t="str">
        <f t="shared" si="52"/>
        <v>4-cadre supérieur</v>
      </c>
      <c r="E201" s="26" t="str">
        <f t="shared" si="52"/>
        <v>Nice</v>
      </c>
      <c r="F201" s="26" t="str">
        <f t="shared" si="52"/>
        <v>pièce 83</v>
      </c>
      <c r="G201" s="26">
        <f t="shared" si="52"/>
        <v>3110</v>
      </c>
      <c r="H201" s="26">
        <f t="shared" si="52"/>
        <v>108277.95</v>
      </c>
      <c r="I201" s="26" t="str">
        <f t="shared" si="52"/>
        <v>homme</v>
      </c>
      <c r="J201" s="26">
        <f t="shared" si="52"/>
        <v>21298</v>
      </c>
      <c r="K201" s="26">
        <f t="shared" si="52"/>
        <v>53</v>
      </c>
      <c r="L201" s="19" t="str">
        <f t="shared" si="44"/>
        <v>homme4-cadre supérieur</v>
      </c>
      <c r="M201" s="19" t="str">
        <f t="shared" si="45"/>
        <v>homme4-cadre supérieurNice</v>
      </c>
      <c r="N201" s="24">
        <f t="shared" si="46"/>
        <v>21298</v>
      </c>
      <c r="O201" s="17">
        <f t="shared" si="47"/>
        <v>0</v>
      </c>
      <c r="P201" s="17">
        <f t="shared" si="48"/>
        <v>0</v>
      </c>
      <c r="Q201" s="17">
        <f t="shared" si="49"/>
        <v>108277.95</v>
      </c>
      <c r="R201" s="19" t="str">
        <f t="shared" si="50"/>
        <v>hommeNice</v>
      </c>
      <c r="S201" s="17">
        <f t="shared" si="51"/>
        <v>1</v>
      </c>
    </row>
    <row r="202" spans="1:19" s="17" customFormat="1" x14ac:dyDescent="0.2">
      <c r="A202" s="26" t="str">
        <f t="shared" si="52"/>
        <v>SCDM7716</v>
      </c>
      <c r="B202" s="26" t="str">
        <f t="shared" si="52"/>
        <v>MICELI</v>
      </c>
      <c r="C202" s="26" t="str">
        <f t="shared" si="52"/>
        <v>Stéphane</v>
      </c>
      <c r="D202" s="26" t="str">
        <f t="shared" si="52"/>
        <v>3-cadre</v>
      </c>
      <c r="E202" s="26" t="str">
        <f t="shared" si="52"/>
        <v>Paris</v>
      </c>
      <c r="F202" s="26" t="str">
        <f t="shared" si="52"/>
        <v>pièce 69</v>
      </c>
      <c r="G202" s="26">
        <f t="shared" si="52"/>
        <v>3588</v>
      </c>
      <c r="H202" s="26">
        <f t="shared" si="52"/>
        <v>52617.75</v>
      </c>
      <c r="I202" s="26" t="str">
        <f t="shared" si="52"/>
        <v>homme</v>
      </c>
      <c r="J202" s="26">
        <f t="shared" si="52"/>
        <v>27901</v>
      </c>
      <c r="K202" s="26">
        <f t="shared" si="52"/>
        <v>35</v>
      </c>
      <c r="L202" s="19" t="str">
        <f t="shared" si="44"/>
        <v>homme3-cadre</v>
      </c>
      <c r="M202" s="19" t="str">
        <f t="shared" si="45"/>
        <v>homme3-cadreParis</v>
      </c>
      <c r="N202" s="24" t="str">
        <f t="shared" si="46"/>
        <v>-</v>
      </c>
      <c r="O202" s="17">
        <f t="shared" si="47"/>
        <v>0</v>
      </c>
      <c r="P202" s="17">
        <f t="shared" si="48"/>
        <v>0</v>
      </c>
      <c r="Q202" s="17">
        <f t="shared" si="49"/>
        <v>52617.75</v>
      </c>
      <c r="R202" s="19" t="str">
        <f t="shared" si="50"/>
        <v>hommeParis</v>
      </c>
      <c r="S202" s="17">
        <f t="shared" si="51"/>
        <v>1</v>
      </c>
    </row>
    <row r="203" spans="1:19" s="17" customFormat="1" x14ac:dyDescent="0.2">
      <c r="A203" s="26" t="str">
        <f t="shared" si="52"/>
        <v>PTVM6503</v>
      </c>
      <c r="B203" s="26" t="str">
        <f t="shared" si="52"/>
        <v>MILLET</v>
      </c>
      <c r="C203" s="26" t="str">
        <f t="shared" si="52"/>
        <v>Pasquale</v>
      </c>
      <c r="D203" s="26" t="str">
        <f t="shared" si="52"/>
        <v>1-agent</v>
      </c>
      <c r="E203" s="26" t="str">
        <f t="shared" si="52"/>
        <v>Paris</v>
      </c>
      <c r="F203" s="26" t="str">
        <f t="shared" si="52"/>
        <v>pièce 50</v>
      </c>
      <c r="G203" s="26">
        <f t="shared" si="52"/>
        <v>3618</v>
      </c>
      <c r="H203" s="26">
        <f t="shared" si="52"/>
        <v>31571.119999999999</v>
      </c>
      <c r="I203" s="26" t="str">
        <f t="shared" si="52"/>
        <v>homme</v>
      </c>
      <c r="J203" s="26">
        <f t="shared" si="52"/>
        <v>25222</v>
      </c>
      <c r="K203" s="26">
        <f t="shared" si="52"/>
        <v>42</v>
      </c>
      <c r="L203" s="19" t="str">
        <f t="shared" si="44"/>
        <v>homme1-agent</v>
      </c>
      <c r="M203" s="19" t="str">
        <f t="shared" si="45"/>
        <v>homme1-agentParis</v>
      </c>
      <c r="N203" s="24" t="str">
        <f t="shared" si="46"/>
        <v>-</v>
      </c>
      <c r="O203" s="17">
        <f t="shared" si="47"/>
        <v>0</v>
      </c>
      <c r="P203" s="17">
        <f t="shared" si="48"/>
        <v>0</v>
      </c>
      <c r="Q203" s="17" t="str">
        <f t="shared" si="49"/>
        <v>-</v>
      </c>
      <c r="R203" s="19" t="str">
        <f t="shared" si="50"/>
        <v>hommeParis</v>
      </c>
      <c r="S203" s="17">
        <f t="shared" si="51"/>
        <v>1</v>
      </c>
    </row>
    <row r="204" spans="1:19" s="17" customFormat="1" x14ac:dyDescent="0.2">
      <c r="A204" s="26" t="str">
        <f t="shared" si="52"/>
        <v>LICM6642</v>
      </c>
      <c r="B204" s="26" t="str">
        <f t="shared" si="52"/>
        <v>MOINARD</v>
      </c>
      <c r="C204" s="26" t="str">
        <f t="shared" si="52"/>
        <v>Loïc</v>
      </c>
      <c r="D204" s="26" t="str">
        <f t="shared" si="52"/>
        <v>1-agent</v>
      </c>
      <c r="E204" s="26" t="str">
        <f t="shared" si="52"/>
        <v>Nice</v>
      </c>
      <c r="F204" s="26" t="str">
        <f t="shared" si="52"/>
        <v>pièce 241</v>
      </c>
      <c r="G204" s="26">
        <f t="shared" si="52"/>
        <v>3150</v>
      </c>
      <c r="H204" s="26">
        <f t="shared" si="52"/>
        <v>31689.14</v>
      </c>
      <c r="I204" s="26" t="str">
        <f t="shared" si="52"/>
        <v>homme</v>
      </c>
      <c r="J204" s="26">
        <f t="shared" si="52"/>
        <v>25524</v>
      </c>
      <c r="K204" s="26">
        <f t="shared" si="52"/>
        <v>42</v>
      </c>
      <c r="L204" s="19" t="str">
        <f t="shared" si="44"/>
        <v>homme1-agent</v>
      </c>
      <c r="M204" s="19" t="str">
        <f t="shared" si="45"/>
        <v>homme1-agentNice</v>
      </c>
      <c r="N204" s="24" t="str">
        <f t="shared" si="46"/>
        <v>-</v>
      </c>
      <c r="O204" s="17">
        <f t="shared" si="47"/>
        <v>0</v>
      </c>
      <c r="P204" s="17">
        <f t="shared" si="48"/>
        <v>0</v>
      </c>
      <c r="Q204" s="17" t="str">
        <f t="shared" si="49"/>
        <v>-</v>
      </c>
      <c r="R204" s="19" t="str">
        <f t="shared" si="50"/>
        <v>hommeNice</v>
      </c>
      <c r="S204" s="17">
        <f t="shared" si="51"/>
        <v>1</v>
      </c>
    </row>
    <row r="205" spans="1:19" s="17" customFormat="1" x14ac:dyDescent="0.2">
      <c r="A205" s="26" t="str">
        <f t="shared" si="52"/>
        <v>JKGM6202</v>
      </c>
      <c r="B205" s="26" t="str">
        <f t="shared" si="52"/>
        <v>MOITA</v>
      </c>
      <c r="C205" s="26" t="str">
        <f t="shared" si="52"/>
        <v>Jeanne</v>
      </c>
      <c r="D205" s="26" t="str">
        <f t="shared" si="52"/>
        <v>2-maitrise</v>
      </c>
      <c r="E205" s="26" t="str">
        <f t="shared" si="52"/>
        <v>Nice</v>
      </c>
      <c r="F205" s="26" t="str">
        <f t="shared" si="52"/>
        <v>pièce 222</v>
      </c>
      <c r="G205" s="26">
        <f t="shared" si="52"/>
        <v>3626</v>
      </c>
      <c r="H205" s="26">
        <f t="shared" si="52"/>
        <v>35457.879999999997</v>
      </c>
      <c r="I205" s="26" t="str">
        <f t="shared" si="52"/>
        <v>femme</v>
      </c>
      <c r="J205" s="26">
        <f t="shared" si="52"/>
        <v>24223</v>
      </c>
      <c r="K205" s="26">
        <f t="shared" si="52"/>
        <v>45</v>
      </c>
      <c r="L205" s="19" t="str">
        <f t="shared" si="44"/>
        <v>femme2-maitrise</v>
      </c>
      <c r="M205" s="19" t="str">
        <f t="shared" si="45"/>
        <v>femme2-maitriseNice</v>
      </c>
      <c r="N205" s="24" t="str">
        <f t="shared" si="46"/>
        <v>-</v>
      </c>
      <c r="O205" s="17">
        <f t="shared" si="47"/>
        <v>0</v>
      </c>
      <c r="P205" s="17">
        <f t="shared" si="48"/>
        <v>0</v>
      </c>
      <c r="Q205" s="17">
        <f t="shared" si="49"/>
        <v>35457.879999999997</v>
      </c>
      <c r="R205" s="19" t="str">
        <f t="shared" si="50"/>
        <v>femmeNice</v>
      </c>
      <c r="S205" s="17">
        <f t="shared" si="51"/>
        <v>1</v>
      </c>
    </row>
    <row r="206" spans="1:19" s="17" customFormat="1" x14ac:dyDescent="0.2">
      <c r="A206" s="26" t="str">
        <f t="shared" si="52"/>
        <v>HKLM6567</v>
      </c>
      <c r="B206" s="26" t="str">
        <f t="shared" si="52"/>
        <v>MONTFORT</v>
      </c>
      <c r="C206" s="26" t="str">
        <f t="shared" si="52"/>
        <v>Huong</v>
      </c>
      <c r="D206" s="26" t="str">
        <f t="shared" si="52"/>
        <v>1-agent</v>
      </c>
      <c r="E206" s="26" t="str">
        <f t="shared" si="52"/>
        <v>Nice</v>
      </c>
      <c r="F206" s="26" t="str">
        <f t="shared" si="52"/>
        <v>pièce 251</v>
      </c>
      <c r="G206" s="26">
        <f t="shared" si="52"/>
        <v>3584</v>
      </c>
      <c r="H206" s="26">
        <f t="shared" si="52"/>
        <v>33397.01</v>
      </c>
      <c r="I206" s="26" t="str">
        <f t="shared" si="52"/>
        <v>homme</v>
      </c>
      <c r="J206" s="26">
        <f t="shared" si="52"/>
        <v>23573</v>
      </c>
      <c r="K206" s="26">
        <f t="shared" si="52"/>
        <v>47</v>
      </c>
      <c r="L206" s="19" t="str">
        <f t="shared" si="44"/>
        <v>homme1-agent</v>
      </c>
      <c r="M206" s="19" t="str">
        <f t="shared" si="45"/>
        <v>homme1-agentNice</v>
      </c>
      <c r="N206" s="24" t="str">
        <f t="shared" si="46"/>
        <v>-</v>
      </c>
      <c r="O206" s="17">
        <f t="shared" si="47"/>
        <v>0</v>
      </c>
      <c r="P206" s="17">
        <f t="shared" si="48"/>
        <v>0</v>
      </c>
      <c r="Q206" s="17" t="str">
        <f t="shared" si="49"/>
        <v>-</v>
      </c>
      <c r="R206" s="19" t="str">
        <f t="shared" si="50"/>
        <v>hommeNice</v>
      </c>
      <c r="S206" s="17">
        <f t="shared" si="51"/>
        <v>0</v>
      </c>
    </row>
    <row r="207" spans="1:19" s="17" customFormat="1" x14ac:dyDescent="0.2">
      <c r="A207" s="26" t="str">
        <f t="shared" si="52"/>
        <v>GQEN4203</v>
      </c>
      <c r="B207" s="26" t="str">
        <f t="shared" si="52"/>
        <v>NAIMI</v>
      </c>
      <c r="C207" s="26" t="str">
        <f t="shared" si="52"/>
        <v>Lucienne</v>
      </c>
      <c r="D207" s="26" t="str">
        <f t="shared" si="52"/>
        <v>2-maitrise</v>
      </c>
      <c r="E207" s="26" t="str">
        <f t="shared" si="52"/>
        <v>Nice</v>
      </c>
      <c r="F207" s="26" t="str">
        <f t="shared" si="52"/>
        <v>pièce 14</v>
      </c>
      <c r="G207" s="26">
        <f t="shared" si="52"/>
        <v>3644</v>
      </c>
      <c r="H207" s="26">
        <f t="shared" si="52"/>
        <v>28293.8</v>
      </c>
      <c r="I207" s="26" t="str">
        <f t="shared" si="52"/>
        <v>femme</v>
      </c>
      <c r="J207" s="26">
        <f t="shared" si="52"/>
        <v>18604</v>
      </c>
      <c r="K207" s="26">
        <f t="shared" si="52"/>
        <v>61</v>
      </c>
      <c r="L207" s="19" t="str">
        <f t="shared" si="44"/>
        <v>femme2-maitrise</v>
      </c>
      <c r="M207" s="19" t="str">
        <f t="shared" si="45"/>
        <v>femme2-maitriseNice</v>
      </c>
      <c r="N207" s="24" t="str">
        <f t="shared" si="46"/>
        <v>-</v>
      </c>
      <c r="O207" s="17">
        <f t="shared" si="47"/>
        <v>0</v>
      </c>
      <c r="P207" s="17">
        <f t="shared" si="48"/>
        <v>0</v>
      </c>
      <c r="Q207" s="17">
        <f t="shared" si="49"/>
        <v>28293.8</v>
      </c>
      <c r="R207" s="19" t="str">
        <f t="shared" si="50"/>
        <v>femmeNice</v>
      </c>
      <c r="S207" s="17">
        <f t="shared" si="51"/>
        <v>1</v>
      </c>
    </row>
    <row r="208" spans="1:19" s="17" customFormat="1" x14ac:dyDescent="0.2">
      <c r="A208" s="26" t="str">
        <f t="shared" si="52"/>
        <v>JETN8605</v>
      </c>
      <c r="B208" s="26" t="str">
        <f t="shared" si="52"/>
        <v>NICOLLE</v>
      </c>
      <c r="C208" s="26" t="str">
        <f t="shared" si="52"/>
        <v>Juliette</v>
      </c>
      <c r="D208" s="26" t="str">
        <f t="shared" si="52"/>
        <v>1-agent</v>
      </c>
      <c r="E208" s="26" t="str">
        <f t="shared" si="52"/>
        <v>Nice</v>
      </c>
      <c r="F208" s="26" t="str">
        <f t="shared" si="52"/>
        <v>pièce 64</v>
      </c>
      <c r="G208" s="26">
        <f t="shared" si="52"/>
        <v>3032</v>
      </c>
      <c r="H208" s="26">
        <f t="shared" si="52"/>
        <v>20899.439999999999</v>
      </c>
      <c r="I208" s="26" t="str">
        <f t="shared" si="52"/>
        <v>femme</v>
      </c>
      <c r="J208" s="26">
        <f t="shared" si="52"/>
        <v>32610</v>
      </c>
      <c r="K208" s="26">
        <f t="shared" si="52"/>
        <v>22</v>
      </c>
      <c r="L208" s="19" t="str">
        <f t="shared" si="44"/>
        <v>femme1-agent</v>
      </c>
      <c r="M208" s="19" t="str">
        <f t="shared" si="45"/>
        <v>femme1-agentNice</v>
      </c>
      <c r="N208" s="24" t="str">
        <f t="shared" si="46"/>
        <v>-</v>
      </c>
      <c r="O208" s="17">
        <f t="shared" si="47"/>
        <v>0</v>
      </c>
      <c r="P208" s="17">
        <f t="shared" si="48"/>
        <v>1</v>
      </c>
      <c r="Q208" s="17" t="str">
        <f t="shared" si="49"/>
        <v>-</v>
      </c>
      <c r="R208" s="19" t="str">
        <f t="shared" si="50"/>
        <v>femmeNice</v>
      </c>
      <c r="S208" s="17">
        <f t="shared" si="51"/>
        <v>1</v>
      </c>
    </row>
    <row r="209" spans="1:19" s="17" customFormat="1" x14ac:dyDescent="0.2">
      <c r="A209" s="26" t="str">
        <f t="shared" si="52"/>
        <v>RHKO6550</v>
      </c>
      <c r="B209" s="26" t="str">
        <f t="shared" si="52"/>
        <v>OBEL</v>
      </c>
      <c r="C209" s="26" t="str">
        <f t="shared" si="52"/>
        <v>Rolande</v>
      </c>
      <c r="D209" s="26" t="str">
        <f t="shared" si="52"/>
        <v>1-agent</v>
      </c>
      <c r="E209" s="26" t="str">
        <f t="shared" si="52"/>
        <v>Paris</v>
      </c>
      <c r="F209" s="26" t="str">
        <f t="shared" si="52"/>
        <v>pièce 222</v>
      </c>
      <c r="G209" s="26">
        <f t="shared" si="52"/>
        <v>3723</v>
      </c>
      <c r="H209" s="26">
        <f t="shared" si="52"/>
        <v>23270.99</v>
      </c>
      <c r="I209" s="26" t="str">
        <f t="shared" si="52"/>
        <v>femme</v>
      </c>
      <c r="J209" s="26">
        <f t="shared" si="52"/>
        <v>25050</v>
      </c>
      <c r="K209" s="26">
        <f t="shared" si="52"/>
        <v>43</v>
      </c>
      <c r="L209" s="19" t="str">
        <f t="shared" si="44"/>
        <v>femme1-agent</v>
      </c>
      <c r="M209" s="19" t="str">
        <f t="shared" si="45"/>
        <v>femme1-agentParis</v>
      </c>
      <c r="N209" s="24" t="str">
        <f t="shared" si="46"/>
        <v>-</v>
      </c>
      <c r="O209" s="17">
        <f t="shared" si="47"/>
        <v>0</v>
      </c>
      <c r="P209" s="17">
        <f t="shared" si="48"/>
        <v>1</v>
      </c>
      <c r="Q209" s="17" t="str">
        <f t="shared" si="49"/>
        <v>-</v>
      </c>
      <c r="R209" s="19" t="str">
        <f t="shared" si="50"/>
        <v>femmeParis</v>
      </c>
      <c r="S209" s="17">
        <f t="shared" si="51"/>
        <v>1</v>
      </c>
    </row>
    <row r="210" spans="1:19" s="17" customFormat="1" x14ac:dyDescent="0.2">
      <c r="A210" s="26" t="str">
        <f t="shared" si="52"/>
        <v>MQWO6676</v>
      </c>
      <c r="B210" s="26" t="str">
        <f t="shared" si="52"/>
        <v>OCLOO</v>
      </c>
      <c r="C210" s="26" t="str">
        <f t="shared" si="52"/>
        <v>Martine</v>
      </c>
      <c r="D210" s="26" t="str">
        <f t="shared" si="52"/>
        <v>1-agent</v>
      </c>
      <c r="E210" s="26" t="str">
        <f t="shared" si="52"/>
        <v>Paris</v>
      </c>
      <c r="F210" s="26" t="str">
        <f t="shared" si="52"/>
        <v>pièce 97</v>
      </c>
      <c r="G210" s="26">
        <f t="shared" si="52"/>
        <v>3067</v>
      </c>
      <c r="H210" s="26">
        <f t="shared" si="52"/>
        <v>24030.84</v>
      </c>
      <c r="I210" s="26" t="str">
        <f t="shared" si="52"/>
        <v>femme</v>
      </c>
      <c r="J210" s="26">
        <f t="shared" si="52"/>
        <v>24203</v>
      </c>
      <c r="K210" s="26">
        <f t="shared" si="52"/>
        <v>45</v>
      </c>
      <c r="L210" s="19" t="str">
        <f t="shared" si="44"/>
        <v>femme1-agent</v>
      </c>
      <c r="M210" s="19" t="str">
        <f t="shared" si="45"/>
        <v>femme1-agentParis</v>
      </c>
      <c r="N210" s="24" t="str">
        <f t="shared" si="46"/>
        <v>-</v>
      </c>
      <c r="O210" s="17">
        <f t="shared" si="47"/>
        <v>0</v>
      </c>
      <c r="P210" s="17">
        <f t="shared" si="48"/>
        <v>1</v>
      </c>
      <c r="Q210" s="17" t="str">
        <f t="shared" si="49"/>
        <v>-</v>
      </c>
      <c r="R210" s="19" t="str">
        <f t="shared" si="50"/>
        <v>femmeParis</v>
      </c>
      <c r="S210" s="17">
        <f t="shared" si="51"/>
        <v>0</v>
      </c>
    </row>
    <row r="211" spans="1:19" s="17" customFormat="1" x14ac:dyDescent="0.2">
      <c r="A211" s="26" t="str">
        <f t="shared" ref="A211:K220" si="53">INDEX(Feuille_base_de_données,ROW(),COLUMN())</f>
        <v>PLUS6011</v>
      </c>
      <c r="B211" s="26" t="str">
        <f t="shared" si="53"/>
        <v>PUCCINI</v>
      </c>
      <c r="C211" s="26" t="str">
        <f t="shared" si="53"/>
        <v>Ernesto</v>
      </c>
      <c r="D211" s="26" t="str">
        <f t="shared" si="53"/>
        <v>4-cadre supérieur</v>
      </c>
      <c r="E211" s="26" t="str">
        <f t="shared" si="53"/>
        <v>Nice</v>
      </c>
      <c r="F211" s="26" t="str">
        <f t="shared" si="53"/>
        <v>pièce 90</v>
      </c>
      <c r="G211" s="26">
        <f t="shared" si="53"/>
        <v>3764</v>
      </c>
      <c r="H211" s="26">
        <f t="shared" si="53"/>
        <v>84079.039999999994</v>
      </c>
      <c r="I211" s="26" t="str">
        <f t="shared" si="53"/>
        <v>homme</v>
      </c>
      <c r="J211" s="26">
        <f t="shared" si="53"/>
        <v>24573</v>
      </c>
      <c r="K211" s="26">
        <f t="shared" si="53"/>
        <v>44</v>
      </c>
      <c r="L211" s="19" t="str">
        <f t="shared" si="44"/>
        <v>homme4-cadre supérieur</v>
      </c>
      <c r="M211" s="19" t="str">
        <f t="shared" si="45"/>
        <v>homme4-cadre supérieurNice</v>
      </c>
      <c r="N211" s="24">
        <f t="shared" si="46"/>
        <v>24573</v>
      </c>
      <c r="O211" s="17">
        <f t="shared" si="47"/>
        <v>0</v>
      </c>
      <c r="P211" s="17">
        <f t="shared" si="48"/>
        <v>0</v>
      </c>
      <c r="Q211" s="17">
        <f t="shared" si="49"/>
        <v>84079.039999999994</v>
      </c>
      <c r="R211" s="19" t="str">
        <f t="shared" si="50"/>
        <v>hommeNice</v>
      </c>
      <c r="S211" s="17">
        <f t="shared" si="51"/>
        <v>0</v>
      </c>
    </row>
    <row r="212" spans="1:19" s="17" customFormat="1" x14ac:dyDescent="0.2">
      <c r="A212" s="26" t="str">
        <f t="shared" si="53"/>
        <v>MJMO6224</v>
      </c>
      <c r="B212" s="26" t="str">
        <f t="shared" si="53"/>
        <v>OTTOLAVA</v>
      </c>
      <c r="C212" s="26" t="str">
        <f t="shared" si="53"/>
        <v>Martine</v>
      </c>
      <c r="D212" s="26" t="str">
        <f t="shared" si="53"/>
        <v>1-agent</v>
      </c>
      <c r="E212" s="26" t="str">
        <f t="shared" si="53"/>
        <v>Nice</v>
      </c>
      <c r="F212" s="26" t="str">
        <f t="shared" si="53"/>
        <v>pièce 97</v>
      </c>
      <c r="G212" s="26">
        <f t="shared" si="53"/>
        <v>3637</v>
      </c>
      <c r="H212" s="26">
        <f t="shared" si="53"/>
        <v>23901.25</v>
      </c>
      <c r="I212" s="26" t="str">
        <f t="shared" si="53"/>
        <v>femme</v>
      </c>
      <c r="J212" s="26">
        <f t="shared" si="53"/>
        <v>24394</v>
      </c>
      <c r="K212" s="26">
        <f t="shared" si="53"/>
        <v>45</v>
      </c>
      <c r="L212" s="19" t="str">
        <f t="shared" si="44"/>
        <v>femme1-agent</v>
      </c>
      <c r="M212" s="19" t="str">
        <f t="shared" si="45"/>
        <v>femme1-agentNice</v>
      </c>
      <c r="N212" s="24" t="str">
        <f t="shared" si="46"/>
        <v>-</v>
      </c>
      <c r="O212" s="17">
        <f t="shared" si="47"/>
        <v>0</v>
      </c>
      <c r="P212" s="17">
        <f t="shared" si="48"/>
        <v>1</v>
      </c>
      <c r="Q212" s="17" t="str">
        <f t="shared" si="49"/>
        <v>-</v>
      </c>
      <c r="R212" s="19" t="str">
        <f t="shared" si="50"/>
        <v>femmeNice</v>
      </c>
      <c r="S212" s="17">
        <f t="shared" si="51"/>
        <v>1</v>
      </c>
    </row>
    <row r="213" spans="1:19" s="17" customFormat="1" x14ac:dyDescent="0.2">
      <c r="A213" s="26" t="str">
        <f t="shared" si="53"/>
        <v>NFDP8421</v>
      </c>
      <c r="B213" s="26" t="str">
        <f t="shared" si="53"/>
        <v>PARINET</v>
      </c>
      <c r="C213" s="26" t="str">
        <f t="shared" si="53"/>
        <v>Nicolas</v>
      </c>
      <c r="D213" s="26" t="str">
        <f t="shared" si="53"/>
        <v>1-agent</v>
      </c>
      <c r="E213" s="26" t="str">
        <f t="shared" si="53"/>
        <v>Nice</v>
      </c>
      <c r="F213" s="26" t="str">
        <f t="shared" si="53"/>
        <v>pièce 109</v>
      </c>
      <c r="G213" s="26">
        <f t="shared" si="53"/>
        <v>3881</v>
      </c>
      <c r="H213" s="26">
        <f t="shared" si="53"/>
        <v>24493.599999999999</v>
      </c>
      <c r="I213" s="26" t="str">
        <f t="shared" si="53"/>
        <v>homme</v>
      </c>
      <c r="J213" s="26">
        <f t="shared" si="53"/>
        <v>30687</v>
      </c>
      <c r="K213" s="26">
        <f t="shared" si="53"/>
        <v>27</v>
      </c>
      <c r="L213" s="19" t="str">
        <f t="shared" si="44"/>
        <v>homme1-agent</v>
      </c>
      <c r="M213" s="19" t="str">
        <f t="shared" si="45"/>
        <v>homme1-agentNice</v>
      </c>
      <c r="N213" s="24" t="str">
        <f t="shared" si="46"/>
        <v>-</v>
      </c>
      <c r="O213" s="17">
        <f t="shared" si="47"/>
        <v>0</v>
      </c>
      <c r="P213" s="17">
        <f t="shared" si="48"/>
        <v>1</v>
      </c>
      <c r="Q213" s="17" t="str">
        <f t="shared" si="49"/>
        <v>-</v>
      </c>
      <c r="R213" s="19" t="str">
        <f t="shared" si="50"/>
        <v>hommeNice</v>
      </c>
      <c r="S213" s="17">
        <f t="shared" si="51"/>
        <v>1</v>
      </c>
    </row>
    <row r="214" spans="1:19" s="17" customFormat="1" x14ac:dyDescent="0.2">
      <c r="A214" s="26" t="str">
        <f t="shared" si="53"/>
        <v>RQGP7633</v>
      </c>
      <c r="B214" s="26" t="str">
        <f t="shared" si="53"/>
        <v>PARTOUCHE</v>
      </c>
      <c r="C214" s="26" t="str">
        <f t="shared" si="53"/>
        <v>Robert</v>
      </c>
      <c r="D214" s="26" t="str">
        <f t="shared" si="53"/>
        <v>3-cadre</v>
      </c>
      <c r="E214" s="26" t="str">
        <f t="shared" si="53"/>
        <v>Paris</v>
      </c>
      <c r="F214" s="26" t="str">
        <f t="shared" si="53"/>
        <v>pièce 95</v>
      </c>
      <c r="G214" s="26">
        <f t="shared" si="53"/>
        <v>3670</v>
      </c>
      <c r="H214" s="26">
        <f t="shared" si="53"/>
        <v>54565.59</v>
      </c>
      <c r="I214" s="26" t="str">
        <f t="shared" si="53"/>
        <v>homme</v>
      </c>
      <c r="J214" s="26">
        <f t="shared" si="53"/>
        <v>28202</v>
      </c>
      <c r="K214" s="26">
        <f t="shared" si="53"/>
        <v>34</v>
      </c>
      <c r="L214" s="19" t="str">
        <f t="shared" si="44"/>
        <v>homme3-cadre</v>
      </c>
      <c r="M214" s="19" t="str">
        <f t="shared" si="45"/>
        <v>homme3-cadreParis</v>
      </c>
      <c r="N214" s="24" t="str">
        <f t="shared" si="46"/>
        <v>-</v>
      </c>
      <c r="O214" s="17">
        <f t="shared" si="47"/>
        <v>0</v>
      </c>
      <c r="P214" s="17">
        <f t="shared" si="48"/>
        <v>0</v>
      </c>
      <c r="Q214" s="17">
        <f t="shared" si="49"/>
        <v>54565.59</v>
      </c>
      <c r="R214" s="19" t="str">
        <f t="shared" si="50"/>
        <v>hommeParis</v>
      </c>
      <c r="S214" s="17">
        <f t="shared" si="51"/>
        <v>1</v>
      </c>
    </row>
    <row r="215" spans="1:19" s="17" customFormat="1" x14ac:dyDescent="0.2">
      <c r="A215" s="26" t="str">
        <f t="shared" si="53"/>
        <v>ADRP6612</v>
      </c>
      <c r="B215" s="26" t="str">
        <f t="shared" si="53"/>
        <v>PAVARD</v>
      </c>
      <c r="C215" s="26" t="str">
        <f t="shared" si="53"/>
        <v>Annie</v>
      </c>
      <c r="D215" s="26" t="str">
        <f t="shared" si="53"/>
        <v>1-agent</v>
      </c>
      <c r="E215" s="26" t="str">
        <f t="shared" si="53"/>
        <v>Nice</v>
      </c>
      <c r="F215" s="26" t="str">
        <f t="shared" si="53"/>
        <v>pièce 78</v>
      </c>
      <c r="G215" s="26">
        <f t="shared" si="53"/>
        <v>3073</v>
      </c>
      <c r="H215" s="26">
        <f t="shared" si="53"/>
        <v>19708.91</v>
      </c>
      <c r="I215" s="26" t="str">
        <f t="shared" si="53"/>
        <v>femme</v>
      </c>
      <c r="J215" s="26">
        <f t="shared" si="53"/>
        <v>26332</v>
      </c>
      <c r="K215" s="26">
        <f t="shared" si="53"/>
        <v>39</v>
      </c>
      <c r="L215" s="19" t="str">
        <f t="shared" si="44"/>
        <v>femme1-agent</v>
      </c>
      <c r="M215" s="19" t="str">
        <f t="shared" si="45"/>
        <v>femme1-agentNice</v>
      </c>
      <c r="N215" s="24" t="str">
        <f t="shared" si="46"/>
        <v>-</v>
      </c>
      <c r="O215" s="17">
        <f t="shared" si="47"/>
        <v>0</v>
      </c>
      <c r="P215" s="17">
        <f t="shared" si="48"/>
        <v>0</v>
      </c>
      <c r="Q215" s="17" t="str">
        <f t="shared" si="49"/>
        <v>-</v>
      </c>
      <c r="R215" s="19" t="str">
        <f t="shared" si="50"/>
        <v>femmeNice</v>
      </c>
      <c r="S215" s="17">
        <f t="shared" si="51"/>
        <v>1</v>
      </c>
    </row>
    <row r="216" spans="1:19" s="17" customFormat="1" x14ac:dyDescent="0.2">
      <c r="A216" s="26" t="str">
        <f t="shared" si="53"/>
        <v>FABP6222</v>
      </c>
      <c r="B216" s="26" t="str">
        <f t="shared" si="53"/>
        <v>PEDRO</v>
      </c>
      <c r="C216" s="26" t="str">
        <f t="shared" si="53"/>
        <v>Francis</v>
      </c>
      <c r="D216" s="26" t="str">
        <f t="shared" si="53"/>
        <v>1-agent</v>
      </c>
      <c r="E216" s="26" t="str">
        <f t="shared" si="53"/>
        <v>Nice</v>
      </c>
      <c r="F216" s="26" t="str">
        <f t="shared" si="53"/>
        <v>pièce 253</v>
      </c>
      <c r="G216" s="26">
        <f t="shared" si="53"/>
        <v>3630</v>
      </c>
      <c r="H216" s="26">
        <f t="shared" si="53"/>
        <v>27376.97</v>
      </c>
      <c r="I216" s="26" t="str">
        <f t="shared" si="53"/>
        <v>homme</v>
      </c>
      <c r="J216" s="26">
        <f t="shared" si="53"/>
        <v>24384</v>
      </c>
      <c r="K216" s="26">
        <f t="shared" si="53"/>
        <v>45</v>
      </c>
      <c r="L216" s="19" t="str">
        <f t="shared" si="44"/>
        <v>homme1-agent</v>
      </c>
      <c r="M216" s="19" t="str">
        <f t="shared" si="45"/>
        <v>homme1-agentNice</v>
      </c>
      <c r="N216" s="24" t="str">
        <f t="shared" si="46"/>
        <v>-</v>
      </c>
      <c r="O216" s="17">
        <f t="shared" si="47"/>
        <v>0</v>
      </c>
      <c r="P216" s="17">
        <f t="shared" si="48"/>
        <v>0</v>
      </c>
      <c r="Q216" s="17" t="str">
        <f t="shared" si="49"/>
        <v>-</v>
      </c>
      <c r="R216" s="19" t="str">
        <f t="shared" si="50"/>
        <v>hommeNice</v>
      </c>
      <c r="S216" s="17">
        <f t="shared" si="51"/>
        <v>1</v>
      </c>
    </row>
    <row r="217" spans="1:19" s="17" customFormat="1" x14ac:dyDescent="0.2">
      <c r="A217" s="26" t="str">
        <f t="shared" si="53"/>
        <v>ITVP6223</v>
      </c>
      <c r="B217" s="26" t="str">
        <f t="shared" si="53"/>
        <v>PENALVA</v>
      </c>
      <c r="C217" s="26" t="str">
        <f t="shared" si="53"/>
        <v>Isabelle</v>
      </c>
      <c r="D217" s="26" t="str">
        <f t="shared" si="53"/>
        <v>1-agent</v>
      </c>
      <c r="E217" s="26" t="str">
        <f t="shared" si="53"/>
        <v>Nice</v>
      </c>
      <c r="F217" s="26" t="str">
        <f t="shared" si="53"/>
        <v>pièce 83</v>
      </c>
      <c r="G217" s="26">
        <f t="shared" si="53"/>
        <v>3413</v>
      </c>
      <c r="H217" s="26">
        <f t="shared" si="53"/>
        <v>25030.02</v>
      </c>
      <c r="I217" s="26" t="str">
        <f t="shared" si="53"/>
        <v>femme</v>
      </c>
      <c r="J217" s="26">
        <f t="shared" si="53"/>
        <v>26083</v>
      </c>
      <c r="K217" s="26">
        <f t="shared" si="53"/>
        <v>40</v>
      </c>
      <c r="L217" s="19" t="str">
        <f t="shared" si="44"/>
        <v>femme1-agent</v>
      </c>
      <c r="M217" s="19" t="str">
        <f t="shared" si="45"/>
        <v>femme1-agentNice</v>
      </c>
      <c r="N217" s="24" t="str">
        <f t="shared" si="46"/>
        <v>-</v>
      </c>
      <c r="O217" s="17">
        <f t="shared" si="47"/>
        <v>0</v>
      </c>
      <c r="P217" s="17">
        <f t="shared" si="48"/>
        <v>0</v>
      </c>
      <c r="Q217" s="17" t="str">
        <f t="shared" si="49"/>
        <v>-</v>
      </c>
      <c r="R217" s="19" t="str">
        <f t="shared" si="50"/>
        <v>femmeNice</v>
      </c>
      <c r="S217" s="17">
        <f t="shared" si="51"/>
        <v>1</v>
      </c>
    </row>
    <row r="218" spans="1:19" s="17" customFormat="1" x14ac:dyDescent="0.2">
      <c r="A218" s="26" t="str">
        <f t="shared" si="53"/>
        <v>PYTP6460</v>
      </c>
      <c r="B218" s="26" t="str">
        <f t="shared" si="53"/>
        <v>PERFETTO</v>
      </c>
      <c r="C218" s="26" t="str">
        <f t="shared" si="53"/>
        <v>Pascal</v>
      </c>
      <c r="D218" s="26" t="str">
        <f t="shared" si="53"/>
        <v>3-cadre</v>
      </c>
      <c r="E218" s="26" t="str">
        <f t="shared" si="53"/>
        <v>Paris</v>
      </c>
      <c r="F218" s="26" t="str">
        <f t="shared" si="53"/>
        <v>pièce 83</v>
      </c>
      <c r="G218" s="26">
        <f t="shared" si="53"/>
        <v>3420</v>
      </c>
      <c r="H218" s="26">
        <f t="shared" si="53"/>
        <v>58559.1</v>
      </c>
      <c r="I218" s="26" t="str">
        <f t="shared" si="53"/>
        <v>homme</v>
      </c>
      <c r="J218" s="26">
        <f t="shared" si="53"/>
        <v>23874</v>
      </c>
      <c r="K218" s="26">
        <f t="shared" si="53"/>
        <v>46</v>
      </c>
      <c r="L218" s="19" t="str">
        <f t="shared" si="44"/>
        <v>homme3-cadre</v>
      </c>
      <c r="M218" s="19" t="str">
        <f t="shared" si="45"/>
        <v>homme3-cadreParis</v>
      </c>
      <c r="N218" s="24" t="str">
        <f t="shared" si="46"/>
        <v>-</v>
      </c>
      <c r="O218" s="17">
        <f t="shared" si="47"/>
        <v>0</v>
      </c>
      <c r="P218" s="17">
        <f t="shared" si="48"/>
        <v>0</v>
      </c>
      <c r="Q218" s="17">
        <f t="shared" si="49"/>
        <v>58559.1</v>
      </c>
      <c r="R218" s="19" t="str">
        <f t="shared" si="50"/>
        <v>hommeParis</v>
      </c>
      <c r="S218" s="17">
        <f t="shared" si="51"/>
        <v>1</v>
      </c>
    </row>
    <row r="219" spans="1:19" s="17" customFormat="1" x14ac:dyDescent="0.2">
      <c r="A219" s="26" t="str">
        <f t="shared" si="53"/>
        <v>FSGP7552</v>
      </c>
      <c r="B219" s="26" t="str">
        <f t="shared" si="53"/>
        <v>PERRUCHON</v>
      </c>
      <c r="C219" s="26" t="str">
        <f t="shared" si="53"/>
        <v>Fabrice</v>
      </c>
      <c r="D219" s="26" t="str">
        <f t="shared" si="53"/>
        <v>1-agent</v>
      </c>
      <c r="E219" s="26" t="str">
        <f t="shared" si="53"/>
        <v>Nice</v>
      </c>
      <c r="F219" s="26" t="str">
        <f t="shared" si="53"/>
        <v>pièce 12B</v>
      </c>
      <c r="G219" s="26">
        <f t="shared" si="53"/>
        <v>3128</v>
      </c>
      <c r="H219" s="26">
        <f t="shared" si="53"/>
        <v>29363.11</v>
      </c>
      <c r="I219" s="26" t="str">
        <f t="shared" si="53"/>
        <v>homme</v>
      </c>
      <c r="J219" s="26">
        <f t="shared" si="53"/>
        <v>30000</v>
      </c>
      <c r="K219" s="26">
        <f t="shared" si="53"/>
        <v>29</v>
      </c>
      <c r="L219" s="19" t="str">
        <f t="shared" si="44"/>
        <v>homme1-agent</v>
      </c>
      <c r="M219" s="19" t="str">
        <f t="shared" si="45"/>
        <v>homme1-agentNice</v>
      </c>
      <c r="N219" s="24" t="str">
        <f t="shared" si="46"/>
        <v>-</v>
      </c>
      <c r="O219" s="17">
        <f t="shared" si="47"/>
        <v>0</v>
      </c>
      <c r="P219" s="17">
        <f t="shared" si="48"/>
        <v>0</v>
      </c>
      <c r="Q219" s="17" t="str">
        <f t="shared" si="49"/>
        <v>-</v>
      </c>
      <c r="R219" s="19" t="str">
        <f t="shared" si="50"/>
        <v>hommeNice</v>
      </c>
      <c r="S219" s="17">
        <f t="shared" si="51"/>
        <v>1</v>
      </c>
    </row>
    <row r="220" spans="1:19" s="17" customFormat="1" x14ac:dyDescent="0.2">
      <c r="A220" s="26" t="str">
        <f t="shared" si="53"/>
        <v>CCWP8446</v>
      </c>
      <c r="B220" s="26" t="str">
        <f t="shared" si="53"/>
        <v>PIDERIT</v>
      </c>
      <c r="C220" s="26" t="str">
        <f t="shared" si="53"/>
        <v>Claude</v>
      </c>
      <c r="D220" s="26" t="str">
        <f t="shared" si="53"/>
        <v>1-agent</v>
      </c>
      <c r="E220" s="26" t="str">
        <f t="shared" si="53"/>
        <v>Nice</v>
      </c>
      <c r="F220" s="26" t="str">
        <f t="shared" si="53"/>
        <v>pièce 96</v>
      </c>
      <c r="G220" s="26">
        <f t="shared" si="53"/>
        <v>3552</v>
      </c>
      <c r="H220" s="26">
        <f t="shared" si="53"/>
        <v>22298.9</v>
      </c>
      <c r="I220" s="26" t="str">
        <f t="shared" si="53"/>
        <v>femme</v>
      </c>
      <c r="J220" s="26">
        <f t="shared" si="53"/>
        <v>31760</v>
      </c>
      <c r="K220" s="26">
        <f t="shared" si="53"/>
        <v>25</v>
      </c>
      <c r="L220" s="19" t="str">
        <f t="shared" si="44"/>
        <v>femme1-agent</v>
      </c>
      <c r="M220" s="19" t="str">
        <f t="shared" si="45"/>
        <v>femme1-agentNice</v>
      </c>
      <c r="N220" s="24" t="str">
        <f t="shared" si="46"/>
        <v>-</v>
      </c>
      <c r="O220" s="17">
        <f t="shared" si="47"/>
        <v>0</v>
      </c>
      <c r="P220" s="17">
        <f t="shared" si="48"/>
        <v>1</v>
      </c>
      <c r="Q220" s="17" t="str">
        <f t="shared" si="49"/>
        <v>-</v>
      </c>
      <c r="R220" s="19" t="str">
        <f t="shared" si="50"/>
        <v>femmeNice</v>
      </c>
      <c r="S220" s="17">
        <f t="shared" si="51"/>
        <v>1</v>
      </c>
    </row>
    <row r="221" spans="1:19" s="17" customFormat="1" x14ac:dyDescent="0.2">
      <c r="A221" s="26" t="str">
        <f t="shared" ref="A221:K230" si="54">INDEX(Feuille_base_de_données,ROW(),COLUMN())</f>
        <v>DWRP5042</v>
      </c>
      <c r="B221" s="26" t="str">
        <f t="shared" si="54"/>
        <v>POISSON</v>
      </c>
      <c r="C221" s="26" t="str">
        <f t="shared" si="54"/>
        <v>Daniel</v>
      </c>
      <c r="D221" s="26" t="str">
        <f t="shared" si="54"/>
        <v>3-cadre</v>
      </c>
      <c r="E221" s="26" t="str">
        <f t="shared" si="54"/>
        <v>Nice</v>
      </c>
      <c r="F221" s="26" t="str">
        <f t="shared" si="54"/>
        <v>pièce 219</v>
      </c>
      <c r="G221" s="26">
        <f t="shared" si="54"/>
        <v>3733</v>
      </c>
      <c r="H221" s="26">
        <f t="shared" si="54"/>
        <v>57651.05</v>
      </c>
      <c r="I221" s="26" t="str">
        <f t="shared" si="54"/>
        <v>homme</v>
      </c>
      <c r="J221" s="26">
        <f t="shared" si="54"/>
        <v>23070</v>
      </c>
      <c r="K221" s="26">
        <f t="shared" si="54"/>
        <v>48</v>
      </c>
      <c r="L221" s="19" t="str">
        <f t="shared" si="44"/>
        <v>homme3-cadre</v>
      </c>
      <c r="M221" s="19" t="str">
        <f t="shared" si="45"/>
        <v>homme3-cadreNice</v>
      </c>
      <c r="N221" s="24" t="str">
        <f t="shared" si="46"/>
        <v>-</v>
      </c>
      <c r="O221" s="17">
        <f t="shared" si="47"/>
        <v>0</v>
      </c>
      <c r="P221" s="17">
        <f t="shared" si="48"/>
        <v>0</v>
      </c>
      <c r="Q221" s="17">
        <f t="shared" si="49"/>
        <v>57651.05</v>
      </c>
      <c r="R221" s="19" t="str">
        <f t="shared" si="50"/>
        <v>hommeNice</v>
      </c>
      <c r="S221" s="17">
        <f t="shared" si="51"/>
        <v>0</v>
      </c>
    </row>
    <row r="222" spans="1:19" s="17" customFormat="1" x14ac:dyDescent="0.2">
      <c r="A222" s="26" t="str">
        <f t="shared" si="54"/>
        <v>TIPP6171</v>
      </c>
      <c r="B222" s="26" t="str">
        <f t="shared" si="54"/>
        <v>PONTALIER</v>
      </c>
      <c r="C222" s="26" t="str">
        <f t="shared" si="54"/>
        <v>Thierry</v>
      </c>
      <c r="D222" s="26" t="str">
        <f t="shared" si="54"/>
        <v>1-agent</v>
      </c>
      <c r="E222" s="26" t="str">
        <f t="shared" si="54"/>
        <v>Paris</v>
      </c>
      <c r="F222" s="26" t="str">
        <f t="shared" si="54"/>
        <v>pièce 14</v>
      </c>
      <c r="G222" s="26">
        <f t="shared" si="54"/>
        <v>3765</v>
      </c>
      <c r="H222" s="26">
        <f t="shared" si="54"/>
        <v>21596.3</v>
      </c>
      <c r="I222" s="26" t="str">
        <f t="shared" si="54"/>
        <v>homme</v>
      </c>
      <c r="J222" s="26">
        <f t="shared" si="54"/>
        <v>26019</v>
      </c>
      <c r="K222" s="26">
        <f t="shared" si="54"/>
        <v>40</v>
      </c>
      <c r="L222" s="19" t="str">
        <f t="shared" si="44"/>
        <v>homme1-agent</v>
      </c>
      <c r="M222" s="19" t="str">
        <f t="shared" si="45"/>
        <v>homme1-agentParis</v>
      </c>
      <c r="N222" s="24" t="str">
        <f t="shared" si="46"/>
        <v>-</v>
      </c>
      <c r="O222" s="17">
        <f t="shared" si="47"/>
        <v>0</v>
      </c>
      <c r="P222" s="17">
        <f t="shared" si="48"/>
        <v>1</v>
      </c>
      <c r="Q222" s="17" t="str">
        <f t="shared" si="49"/>
        <v>-</v>
      </c>
      <c r="R222" s="19" t="str">
        <f t="shared" si="50"/>
        <v>hommeParis</v>
      </c>
      <c r="S222" s="17">
        <f t="shared" si="51"/>
        <v>1</v>
      </c>
    </row>
    <row r="223" spans="1:19" s="17" customFormat="1" x14ac:dyDescent="0.2">
      <c r="A223" s="26" t="str">
        <f t="shared" si="54"/>
        <v>CTRP5051</v>
      </c>
      <c r="B223" s="26" t="str">
        <f t="shared" si="54"/>
        <v>POTRIQUET</v>
      </c>
      <c r="C223" s="26" t="str">
        <f t="shared" si="54"/>
        <v>Claudette</v>
      </c>
      <c r="D223" s="26" t="str">
        <f t="shared" si="54"/>
        <v>1-agent</v>
      </c>
      <c r="E223" s="26" t="str">
        <f t="shared" si="54"/>
        <v>Nice</v>
      </c>
      <c r="F223" s="26" t="str">
        <f t="shared" si="54"/>
        <v>pièce 60</v>
      </c>
      <c r="G223" s="26">
        <f t="shared" si="54"/>
        <v>3139</v>
      </c>
      <c r="H223" s="26">
        <f t="shared" si="54"/>
        <v>24980.74</v>
      </c>
      <c r="I223" s="26" t="str">
        <f t="shared" si="54"/>
        <v>femme</v>
      </c>
      <c r="J223" s="26">
        <f t="shared" si="54"/>
        <v>22183</v>
      </c>
      <c r="K223" s="26">
        <f t="shared" si="54"/>
        <v>51</v>
      </c>
      <c r="L223" s="19" t="str">
        <f t="shared" si="44"/>
        <v>femme1-agent</v>
      </c>
      <c r="M223" s="19" t="str">
        <f t="shared" si="45"/>
        <v>femme1-agentNice</v>
      </c>
      <c r="N223" s="24" t="str">
        <f t="shared" si="46"/>
        <v>-</v>
      </c>
      <c r="O223" s="17">
        <f t="shared" si="47"/>
        <v>0</v>
      </c>
      <c r="P223" s="17">
        <f t="shared" si="48"/>
        <v>1</v>
      </c>
      <c r="Q223" s="17" t="str">
        <f t="shared" si="49"/>
        <v>-</v>
      </c>
      <c r="R223" s="19" t="str">
        <f t="shared" si="50"/>
        <v>femmeNice</v>
      </c>
      <c r="S223" s="17">
        <f t="shared" si="51"/>
        <v>1</v>
      </c>
    </row>
    <row r="224" spans="1:19" s="17" customFormat="1" x14ac:dyDescent="0.2">
      <c r="A224" s="26" t="str">
        <f t="shared" si="54"/>
        <v>JCJP6015</v>
      </c>
      <c r="B224" s="26" t="str">
        <f t="shared" si="54"/>
        <v>POUYADOU</v>
      </c>
      <c r="C224" s="26" t="str">
        <f t="shared" si="54"/>
        <v>Josette</v>
      </c>
      <c r="D224" s="26" t="str">
        <f t="shared" si="54"/>
        <v>1-agent</v>
      </c>
      <c r="E224" s="26" t="str">
        <f t="shared" si="54"/>
        <v>Nice</v>
      </c>
      <c r="F224" s="26" t="str">
        <f t="shared" si="54"/>
        <v>pièce 83</v>
      </c>
      <c r="G224" s="26">
        <f t="shared" si="54"/>
        <v>3015</v>
      </c>
      <c r="H224" s="26">
        <f t="shared" si="54"/>
        <v>26761.5</v>
      </c>
      <c r="I224" s="26" t="str">
        <f t="shared" si="54"/>
        <v>femme</v>
      </c>
      <c r="J224" s="26">
        <f t="shared" si="54"/>
        <v>25209</v>
      </c>
      <c r="K224" s="26">
        <f t="shared" si="54"/>
        <v>42</v>
      </c>
      <c r="L224" s="19" t="str">
        <f t="shared" si="44"/>
        <v>femme1-agent</v>
      </c>
      <c r="M224" s="19" t="str">
        <f t="shared" si="45"/>
        <v>femme1-agentNice</v>
      </c>
      <c r="N224" s="24" t="str">
        <f t="shared" si="46"/>
        <v>-</v>
      </c>
      <c r="O224" s="17">
        <f t="shared" si="47"/>
        <v>0</v>
      </c>
      <c r="P224" s="17">
        <f t="shared" si="48"/>
        <v>0</v>
      </c>
      <c r="Q224" s="17" t="str">
        <f t="shared" si="49"/>
        <v>-</v>
      </c>
      <c r="R224" s="19" t="str">
        <f t="shared" si="50"/>
        <v>femmeNice</v>
      </c>
      <c r="S224" s="17">
        <f t="shared" si="51"/>
        <v>1</v>
      </c>
    </row>
    <row r="225" spans="1:19" s="17" customFormat="1" x14ac:dyDescent="0.2">
      <c r="A225" s="26" t="str">
        <f t="shared" si="54"/>
        <v>FFXP5412</v>
      </c>
      <c r="B225" s="26" t="str">
        <f t="shared" si="54"/>
        <v>PUAULT</v>
      </c>
      <c r="C225" s="26" t="str">
        <f t="shared" si="54"/>
        <v>Françoise</v>
      </c>
      <c r="D225" s="26" t="str">
        <f t="shared" si="54"/>
        <v>1-agent</v>
      </c>
      <c r="E225" s="26" t="str">
        <f t="shared" si="54"/>
        <v>Nice</v>
      </c>
      <c r="F225" s="26" t="str">
        <f t="shared" si="54"/>
        <v>pièce 64</v>
      </c>
      <c r="G225" s="26">
        <f t="shared" si="54"/>
        <v>3103</v>
      </c>
      <c r="H225" s="26">
        <f t="shared" si="54"/>
        <v>23981.17</v>
      </c>
      <c r="I225" s="26" t="str">
        <f t="shared" si="54"/>
        <v>femme</v>
      </c>
      <c r="J225" s="26">
        <f t="shared" si="54"/>
        <v>23304</v>
      </c>
      <c r="K225" s="26">
        <f t="shared" si="54"/>
        <v>48</v>
      </c>
      <c r="L225" s="19" t="str">
        <f t="shared" si="44"/>
        <v>femme1-agent</v>
      </c>
      <c r="M225" s="19" t="str">
        <f t="shared" si="45"/>
        <v>femme1-agentNice</v>
      </c>
      <c r="N225" s="24" t="str">
        <f t="shared" si="46"/>
        <v>-</v>
      </c>
      <c r="O225" s="17">
        <f t="shared" si="47"/>
        <v>0</v>
      </c>
      <c r="P225" s="17">
        <f t="shared" si="48"/>
        <v>1</v>
      </c>
      <c r="Q225" s="17" t="str">
        <f t="shared" si="49"/>
        <v>-</v>
      </c>
      <c r="R225" s="19" t="str">
        <f t="shared" si="50"/>
        <v>femmeNice</v>
      </c>
      <c r="S225" s="17">
        <f t="shared" si="51"/>
        <v>1</v>
      </c>
    </row>
    <row r="226" spans="1:19" s="17" customFormat="1" x14ac:dyDescent="0.2">
      <c r="A226" s="26" t="str">
        <f t="shared" si="54"/>
        <v>MYOQ7674</v>
      </c>
      <c r="B226" s="26" t="str">
        <f t="shared" si="54"/>
        <v>QUINTIN</v>
      </c>
      <c r="C226" s="26" t="str">
        <f t="shared" si="54"/>
        <v>Martine</v>
      </c>
      <c r="D226" s="26" t="str">
        <f t="shared" si="54"/>
        <v>1-agent</v>
      </c>
      <c r="E226" s="26" t="str">
        <f t="shared" si="54"/>
        <v>Paris</v>
      </c>
      <c r="F226" s="26" t="str">
        <f t="shared" si="54"/>
        <v>pièce 134</v>
      </c>
      <c r="G226" s="26">
        <f t="shared" si="54"/>
        <v>3083</v>
      </c>
      <c r="H226" s="26">
        <f t="shared" si="54"/>
        <v>26096.71</v>
      </c>
      <c r="I226" s="26" t="str">
        <f t="shared" si="54"/>
        <v>femme</v>
      </c>
      <c r="J226" s="26">
        <f t="shared" si="54"/>
        <v>30205</v>
      </c>
      <c r="K226" s="26">
        <f t="shared" si="54"/>
        <v>29</v>
      </c>
      <c r="L226" s="19" t="str">
        <f t="shared" si="44"/>
        <v>femme1-agent</v>
      </c>
      <c r="M226" s="19" t="str">
        <f t="shared" si="45"/>
        <v>femme1-agentParis</v>
      </c>
      <c r="N226" s="24" t="str">
        <f t="shared" si="46"/>
        <v>-</v>
      </c>
      <c r="O226" s="17">
        <f t="shared" si="47"/>
        <v>0</v>
      </c>
      <c r="P226" s="17">
        <f t="shared" si="48"/>
        <v>0</v>
      </c>
      <c r="Q226" s="17" t="str">
        <f t="shared" si="49"/>
        <v>-</v>
      </c>
      <c r="R226" s="19" t="str">
        <f t="shared" si="50"/>
        <v>femmeParis</v>
      </c>
      <c r="S226" s="17">
        <f t="shared" si="51"/>
        <v>0</v>
      </c>
    </row>
    <row r="227" spans="1:19" s="17" customFormat="1" x14ac:dyDescent="0.2">
      <c r="A227" s="26" t="str">
        <f t="shared" si="54"/>
        <v>MRKR6024</v>
      </c>
      <c r="B227" s="26" t="str">
        <f t="shared" si="54"/>
        <v>RAGEUL</v>
      </c>
      <c r="C227" s="26" t="str">
        <f t="shared" si="54"/>
        <v>Marielle</v>
      </c>
      <c r="D227" s="26" t="str">
        <f t="shared" si="54"/>
        <v>1-agent</v>
      </c>
      <c r="E227" s="26" t="str">
        <f t="shared" si="54"/>
        <v>Paris</v>
      </c>
      <c r="F227" s="26" t="str">
        <f t="shared" si="54"/>
        <v>pièce 129</v>
      </c>
      <c r="G227" s="26">
        <f t="shared" si="54"/>
        <v>3917</v>
      </c>
      <c r="H227" s="26">
        <f t="shared" si="54"/>
        <v>24961.51</v>
      </c>
      <c r="I227" s="26" t="str">
        <f t="shared" si="54"/>
        <v>femme</v>
      </c>
      <c r="J227" s="26">
        <f t="shared" si="54"/>
        <v>23406</v>
      </c>
      <c r="K227" s="26">
        <f t="shared" si="54"/>
        <v>47</v>
      </c>
      <c r="L227" s="19" t="str">
        <f t="shared" si="44"/>
        <v>femme1-agent</v>
      </c>
      <c r="M227" s="19" t="str">
        <f t="shared" si="45"/>
        <v>femme1-agentParis</v>
      </c>
      <c r="N227" s="24" t="str">
        <f t="shared" si="46"/>
        <v>-</v>
      </c>
      <c r="O227" s="17">
        <f t="shared" si="47"/>
        <v>0</v>
      </c>
      <c r="P227" s="17">
        <f t="shared" si="48"/>
        <v>1</v>
      </c>
      <c r="Q227" s="17" t="str">
        <f t="shared" si="49"/>
        <v>-</v>
      </c>
      <c r="R227" s="19" t="str">
        <f t="shared" si="50"/>
        <v>femmeParis</v>
      </c>
      <c r="S227" s="17">
        <f t="shared" si="51"/>
        <v>1</v>
      </c>
    </row>
    <row r="228" spans="1:19" s="17" customFormat="1" x14ac:dyDescent="0.2">
      <c r="A228" s="26" t="str">
        <f t="shared" si="54"/>
        <v>CWER6730</v>
      </c>
      <c r="B228" s="26" t="str">
        <f t="shared" si="54"/>
        <v>RAMBEAUD</v>
      </c>
      <c r="C228" s="26" t="str">
        <f t="shared" si="54"/>
        <v>Christian</v>
      </c>
      <c r="D228" s="26" t="str">
        <f t="shared" si="54"/>
        <v>4-cadre supérieur</v>
      </c>
      <c r="E228" s="26" t="str">
        <f t="shared" si="54"/>
        <v>Nice</v>
      </c>
      <c r="F228" s="26" t="str">
        <f t="shared" si="54"/>
        <v>pièce 93</v>
      </c>
      <c r="G228" s="26">
        <f t="shared" si="54"/>
        <v>3198</v>
      </c>
      <c r="H228" s="26">
        <f t="shared" si="54"/>
        <v>73528.160000000003</v>
      </c>
      <c r="I228" s="26" t="str">
        <f t="shared" si="54"/>
        <v>homme</v>
      </c>
      <c r="J228" s="26">
        <f t="shared" si="54"/>
        <v>25560</v>
      </c>
      <c r="K228" s="26">
        <f t="shared" si="54"/>
        <v>42</v>
      </c>
      <c r="L228" s="19" t="str">
        <f t="shared" si="44"/>
        <v>homme4-cadre supérieur</v>
      </c>
      <c r="M228" s="19" t="str">
        <f t="shared" si="45"/>
        <v>homme4-cadre supérieurNice</v>
      </c>
      <c r="N228" s="24">
        <f t="shared" si="46"/>
        <v>25560</v>
      </c>
      <c r="O228" s="17">
        <f t="shared" si="47"/>
        <v>0</v>
      </c>
      <c r="P228" s="17">
        <f t="shared" si="48"/>
        <v>0</v>
      </c>
      <c r="Q228" s="17">
        <f t="shared" si="49"/>
        <v>73528.160000000003</v>
      </c>
      <c r="R228" s="19" t="str">
        <f t="shared" si="50"/>
        <v>hommeNice</v>
      </c>
      <c r="S228" s="17">
        <f t="shared" si="51"/>
        <v>1</v>
      </c>
    </row>
    <row r="229" spans="1:19" s="17" customFormat="1" x14ac:dyDescent="0.2">
      <c r="A229" s="26" t="str">
        <f t="shared" si="54"/>
        <v>VNAR5342</v>
      </c>
      <c r="B229" s="26" t="str">
        <f t="shared" si="54"/>
        <v>RAMOND</v>
      </c>
      <c r="C229" s="26" t="str">
        <f t="shared" si="54"/>
        <v>Vincent</v>
      </c>
      <c r="D229" s="26" t="str">
        <f t="shared" si="54"/>
        <v>2-maitrise</v>
      </c>
      <c r="E229" s="26" t="str">
        <f t="shared" si="54"/>
        <v>Strasbourg</v>
      </c>
      <c r="F229" s="26" t="str">
        <f t="shared" si="54"/>
        <v>pièce 17</v>
      </c>
      <c r="G229" s="26">
        <f t="shared" si="54"/>
        <v>3092</v>
      </c>
      <c r="H229" s="26">
        <f t="shared" si="54"/>
        <v>38692.29</v>
      </c>
      <c r="I229" s="26" t="str">
        <f t="shared" si="54"/>
        <v>homme</v>
      </c>
      <c r="J229" s="26">
        <f t="shared" si="54"/>
        <v>23011</v>
      </c>
      <c r="K229" s="26">
        <f t="shared" si="54"/>
        <v>49</v>
      </c>
      <c r="L229" s="19" t="str">
        <f t="shared" si="44"/>
        <v>homme2-maitrise</v>
      </c>
      <c r="M229" s="19" t="str">
        <f t="shared" si="45"/>
        <v>homme2-maitriseStrasbourg</v>
      </c>
      <c r="N229" s="24" t="str">
        <f t="shared" si="46"/>
        <v>-</v>
      </c>
      <c r="O229" s="17">
        <f t="shared" si="47"/>
        <v>0</v>
      </c>
      <c r="P229" s="17">
        <f t="shared" si="48"/>
        <v>0</v>
      </c>
      <c r="Q229" s="17">
        <f t="shared" si="49"/>
        <v>38692.29</v>
      </c>
      <c r="R229" s="19" t="str">
        <f t="shared" si="50"/>
        <v>hommeStrasbourg</v>
      </c>
      <c r="S229" s="17">
        <f t="shared" si="51"/>
        <v>1</v>
      </c>
    </row>
    <row r="230" spans="1:19" s="17" customFormat="1" x14ac:dyDescent="0.2">
      <c r="A230" s="26" t="str">
        <f t="shared" si="54"/>
        <v>LJSR5776</v>
      </c>
      <c r="B230" s="26" t="str">
        <f t="shared" si="54"/>
        <v>REBY-FAYARD</v>
      </c>
      <c r="C230" s="26" t="str">
        <f t="shared" si="54"/>
        <v>Luc</v>
      </c>
      <c r="D230" s="26" t="str">
        <f t="shared" si="54"/>
        <v>1-agent</v>
      </c>
      <c r="E230" s="26" t="str">
        <f t="shared" si="54"/>
        <v>Nice</v>
      </c>
      <c r="F230" s="26" t="str">
        <f t="shared" si="54"/>
        <v>pièce 35</v>
      </c>
      <c r="G230" s="26">
        <f t="shared" si="54"/>
        <v>3004</v>
      </c>
      <c r="H230" s="26">
        <f t="shared" si="54"/>
        <v>24732.639999999999</v>
      </c>
      <c r="I230" s="26" t="str">
        <f t="shared" si="54"/>
        <v>homme</v>
      </c>
      <c r="J230" s="26">
        <f t="shared" si="54"/>
        <v>23330</v>
      </c>
      <c r="K230" s="26">
        <f t="shared" si="54"/>
        <v>48</v>
      </c>
      <c r="L230" s="19" t="str">
        <f t="shared" si="44"/>
        <v>homme1-agent</v>
      </c>
      <c r="M230" s="19" t="str">
        <f t="shared" si="45"/>
        <v>homme1-agentNice</v>
      </c>
      <c r="N230" s="24" t="str">
        <f t="shared" si="46"/>
        <v>-</v>
      </c>
      <c r="O230" s="17">
        <f t="shared" si="47"/>
        <v>0</v>
      </c>
      <c r="P230" s="17">
        <f t="shared" si="48"/>
        <v>1</v>
      </c>
      <c r="Q230" s="17" t="str">
        <f t="shared" si="49"/>
        <v>-</v>
      </c>
      <c r="R230" s="19" t="str">
        <f t="shared" si="50"/>
        <v>hommeNice</v>
      </c>
      <c r="S230" s="17">
        <f t="shared" si="51"/>
        <v>1</v>
      </c>
    </row>
    <row r="231" spans="1:19" s="17" customFormat="1" x14ac:dyDescent="0.2">
      <c r="A231" s="26" t="str">
        <f t="shared" ref="A231:K240" si="55">INDEX(Feuille_base_de_données,ROW(),COLUMN())</f>
        <v>FSYR6160</v>
      </c>
      <c r="B231" s="26" t="str">
        <f t="shared" si="55"/>
        <v>REMUND</v>
      </c>
      <c r="C231" s="26" t="str">
        <f t="shared" si="55"/>
        <v>Françoise</v>
      </c>
      <c r="D231" s="26" t="str">
        <f t="shared" si="55"/>
        <v>2-maitrise</v>
      </c>
      <c r="E231" s="26" t="str">
        <f t="shared" si="55"/>
        <v>Paris</v>
      </c>
      <c r="F231" s="26" t="str">
        <f t="shared" si="55"/>
        <v>pièce 20</v>
      </c>
      <c r="G231" s="26">
        <f t="shared" si="55"/>
        <v>3182</v>
      </c>
      <c r="H231" s="26">
        <f t="shared" si="55"/>
        <v>33030.75</v>
      </c>
      <c r="I231" s="26" t="str">
        <f t="shared" si="55"/>
        <v>femme</v>
      </c>
      <c r="J231" s="26">
        <f t="shared" si="55"/>
        <v>23658</v>
      </c>
      <c r="K231" s="26">
        <f t="shared" si="55"/>
        <v>47</v>
      </c>
      <c r="L231" s="19" t="str">
        <f t="shared" si="44"/>
        <v>femme2-maitrise</v>
      </c>
      <c r="M231" s="19" t="str">
        <f t="shared" si="45"/>
        <v>femme2-maitriseParis</v>
      </c>
      <c r="N231" s="24" t="str">
        <f t="shared" si="46"/>
        <v>-</v>
      </c>
      <c r="O231" s="17">
        <f t="shared" si="47"/>
        <v>0</v>
      </c>
      <c r="P231" s="17">
        <f t="shared" si="48"/>
        <v>0</v>
      </c>
      <c r="Q231" s="17">
        <f t="shared" si="49"/>
        <v>33030.75</v>
      </c>
      <c r="R231" s="19" t="str">
        <f t="shared" si="50"/>
        <v>femmeParis</v>
      </c>
      <c r="S231" s="17">
        <f t="shared" si="51"/>
        <v>1</v>
      </c>
    </row>
    <row r="232" spans="1:19" s="17" customFormat="1" x14ac:dyDescent="0.2">
      <c r="A232" s="26" t="str">
        <f t="shared" si="55"/>
        <v>MWMR6347</v>
      </c>
      <c r="B232" s="26" t="str">
        <f t="shared" si="55"/>
        <v>RENIER</v>
      </c>
      <c r="C232" s="26" t="str">
        <f t="shared" si="55"/>
        <v>Monique</v>
      </c>
      <c r="D232" s="26" t="str">
        <f t="shared" si="55"/>
        <v>1-agent</v>
      </c>
      <c r="E232" s="26" t="str">
        <f t="shared" si="55"/>
        <v>Paris</v>
      </c>
      <c r="F232" s="26" t="str">
        <f t="shared" si="55"/>
        <v>pièce 107</v>
      </c>
      <c r="G232" s="26">
        <f t="shared" si="55"/>
        <v>3208</v>
      </c>
      <c r="H232" s="26">
        <f t="shared" si="55"/>
        <v>25744.86</v>
      </c>
      <c r="I232" s="26" t="str">
        <f t="shared" si="55"/>
        <v>femme</v>
      </c>
      <c r="J232" s="26">
        <f t="shared" si="55"/>
        <v>25054</v>
      </c>
      <c r="K232" s="26">
        <f t="shared" si="55"/>
        <v>43</v>
      </c>
      <c r="L232" s="19" t="str">
        <f t="shared" si="44"/>
        <v>femme1-agent</v>
      </c>
      <c r="M232" s="19" t="str">
        <f t="shared" si="45"/>
        <v>femme1-agentParis</v>
      </c>
      <c r="N232" s="24" t="str">
        <f t="shared" si="46"/>
        <v>-</v>
      </c>
      <c r="O232" s="17">
        <f t="shared" si="47"/>
        <v>0</v>
      </c>
      <c r="P232" s="17">
        <f t="shared" si="48"/>
        <v>0</v>
      </c>
      <c r="Q232" s="17" t="str">
        <f t="shared" si="49"/>
        <v>-</v>
      </c>
      <c r="R232" s="19" t="str">
        <f t="shared" si="50"/>
        <v>femmeParis</v>
      </c>
      <c r="S232" s="17">
        <f t="shared" si="51"/>
        <v>1</v>
      </c>
    </row>
    <row r="233" spans="1:19" s="17" customFormat="1" x14ac:dyDescent="0.2">
      <c r="A233" s="26" t="str">
        <f t="shared" si="55"/>
        <v>MFQR6075</v>
      </c>
      <c r="B233" s="26" t="str">
        <f t="shared" si="55"/>
        <v>REVERDITO</v>
      </c>
      <c r="C233" s="26" t="str">
        <f t="shared" si="55"/>
        <v>Marie-Jeanne</v>
      </c>
      <c r="D233" s="26" t="str">
        <f t="shared" si="55"/>
        <v>1-agent</v>
      </c>
      <c r="E233" s="26" t="str">
        <f t="shared" si="55"/>
        <v>Nice</v>
      </c>
      <c r="F233" s="26" t="str">
        <f t="shared" si="55"/>
        <v>pièce 219</v>
      </c>
      <c r="G233" s="26">
        <f t="shared" si="55"/>
        <v>3125</v>
      </c>
      <c r="H233" s="26">
        <f t="shared" si="55"/>
        <v>26130.46</v>
      </c>
      <c r="I233" s="26" t="str">
        <f t="shared" si="55"/>
        <v>femme</v>
      </c>
      <c r="J233" s="26">
        <f t="shared" si="55"/>
        <v>24209</v>
      </c>
      <c r="K233" s="26">
        <f t="shared" si="55"/>
        <v>45</v>
      </c>
      <c r="L233" s="19" t="str">
        <f t="shared" si="44"/>
        <v>femme1-agent</v>
      </c>
      <c r="M233" s="19" t="str">
        <f t="shared" si="45"/>
        <v>femme1-agentNice</v>
      </c>
      <c r="N233" s="24" t="str">
        <f t="shared" si="46"/>
        <v>-</v>
      </c>
      <c r="O233" s="17">
        <f t="shared" si="47"/>
        <v>0</v>
      </c>
      <c r="P233" s="17">
        <f t="shared" si="48"/>
        <v>0</v>
      </c>
      <c r="Q233" s="17" t="str">
        <f t="shared" si="49"/>
        <v>-</v>
      </c>
      <c r="R233" s="19" t="str">
        <f t="shared" si="50"/>
        <v>femmeNice</v>
      </c>
      <c r="S233" s="17">
        <f t="shared" si="51"/>
        <v>1</v>
      </c>
    </row>
    <row r="234" spans="1:19" s="17" customFormat="1" x14ac:dyDescent="0.2">
      <c r="A234" s="26" t="str">
        <f t="shared" si="55"/>
        <v>BUFR7052</v>
      </c>
      <c r="B234" s="26" t="str">
        <f t="shared" si="55"/>
        <v>RIDEAU</v>
      </c>
      <c r="C234" s="26" t="str">
        <f t="shared" si="55"/>
        <v>Bastien</v>
      </c>
      <c r="D234" s="26" t="str">
        <f t="shared" si="55"/>
        <v>3-cadre</v>
      </c>
      <c r="E234" s="26" t="str">
        <f t="shared" si="55"/>
        <v>Paris</v>
      </c>
      <c r="F234" s="26" t="str">
        <f t="shared" si="55"/>
        <v>pièce 80</v>
      </c>
      <c r="G234" s="26">
        <f t="shared" si="55"/>
        <v>3174</v>
      </c>
      <c r="H234" s="26">
        <f t="shared" si="55"/>
        <v>49383.63</v>
      </c>
      <c r="I234" s="26" t="str">
        <f t="shared" si="55"/>
        <v>homme</v>
      </c>
      <c r="J234" s="26">
        <f t="shared" si="55"/>
        <v>30620</v>
      </c>
      <c r="K234" s="26">
        <f t="shared" si="55"/>
        <v>28</v>
      </c>
      <c r="L234" s="19" t="str">
        <f t="shared" si="44"/>
        <v>homme3-cadre</v>
      </c>
      <c r="M234" s="19" t="str">
        <f t="shared" si="45"/>
        <v>homme3-cadreParis</v>
      </c>
      <c r="N234" s="24" t="str">
        <f t="shared" si="46"/>
        <v>-</v>
      </c>
      <c r="O234" s="17">
        <f t="shared" si="47"/>
        <v>0</v>
      </c>
      <c r="P234" s="17">
        <f t="shared" si="48"/>
        <v>0</v>
      </c>
      <c r="Q234" s="17">
        <f t="shared" si="49"/>
        <v>49383.63</v>
      </c>
      <c r="R234" s="19" t="str">
        <f t="shared" si="50"/>
        <v>hommeParis</v>
      </c>
      <c r="S234" s="17">
        <f t="shared" si="51"/>
        <v>1</v>
      </c>
    </row>
    <row r="235" spans="1:19" s="17" customFormat="1" x14ac:dyDescent="0.2">
      <c r="A235" s="26" t="str">
        <f t="shared" si="55"/>
        <v>RDCR5362</v>
      </c>
      <c r="B235" s="26" t="str">
        <f t="shared" si="55"/>
        <v>RIEGERT</v>
      </c>
      <c r="C235" s="26" t="str">
        <f t="shared" si="55"/>
        <v>Raymonde</v>
      </c>
      <c r="D235" s="26" t="str">
        <f t="shared" si="55"/>
        <v>2-maitrise</v>
      </c>
      <c r="E235" s="26" t="str">
        <f t="shared" si="55"/>
        <v>Paris</v>
      </c>
      <c r="F235" s="26" t="str">
        <f t="shared" si="55"/>
        <v>pièce 78</v>
      </c>
      <c r="G235" s="26">
        <f t="shared" si="55"/>
        <v>3079</v>
      </c>
      <c r="H235" s="26">
        <f t="shared" si="55"/>
        <v>33803.730000000003</v>
      </c>
      <c r="I235" s="26" t="str">
        <f t="shared" si="55"/>
        <v>femme</v>
      </c>
      <c r="J235" s="26">
        <f t="shared" si="55"/>
        <v>21587</v>
      </c>
      <c r="K235" s="26">
        <f t="shared" si="55"/>
        <v>52</v>
      </c>
      <c r="L235" s="19" t="str">
        <f t="shared" si="44"/>
        <v>femme2-maitrise</v>
      </c>
      <c r="M235" s="19" t="str">
        <f t="shared" si="45"/>
        <v>femme2-maitriseParis</v>
      </c>
      <c r="N235" s="24" t="str">
        <f t="shared" si="46"/>
        <v>-</v>
      </c>
      <c r="O235" s="17">
        <f t="shared" si="47"/>
        <v>0</v>
      </c>
      <c r="P235" s="17">
        <f t="shared" si="48"/>
        <v>0</v>
      </c>
      <c r="Q235" s="17">
        <f t="shared" si="49"/>
        <v>33803.730000000003</v>
      </c>
      <c r="R235" s="19" t="str">
        <f t="shared" si="50"/>
        <v>femmeParis</v>
      </c>
      <c r="S235" s="17">
        <f t="shared" si="51"/>
        <v>1</v>
      </c>
    </row>
    <row r="236" spans="1:19" s="17" customFormat="1" x14ac:dyDescent="0.2">
      <c r="A236" s="26" t="str">
        <f t="shared" si="55"/>
        <v>CPVR8736</v>
      </c>
      <c r="B236" s="26" t="str">
        <f t="shared" si="55"/>
        <v>ROBERT</v>
      </c>
      <c r="C236" s="26" t="str">
        <f t="shared" si="55"/>
        <v>Christelle</v>
      </c>
      <c r="D236" s="26" t="str">
        <f t="shared" si="55"/>
        <v>1-agent</v>
      </c>
      <c r="E236" s="26" t="str">
        <f t="shared" si="55"/>
        <v>Nice</v>
      </c>
      <c r="F236" s="26" t="str">
        <f t="shared" si="55"/>
        <v>pièce 78</v>
      </c>
      <c r="G236" s="26">
        <f t="shared" si="55"/>
        <v>3017</v>
      </c>
      <c r="H236" s="26">
        <f t="shared" si="55"/>
        <v>22958.15</v>
      </c>
      <c r="I236" s="26" t="str">
        <f t="shared" si="55"/>
        <v>femme</v>
      </c>
      <c r="J236" s="26">
        <f t="shared" si="55"/>
        <v>31156</v>
      </c>
      <c r="K236" s="26">
        <f t="shared" si="55"/>
        <v>26</v>
      </c>
      <c r="L236" s="19" t="str">
        <f t="shared" si="44"/>
        <v>femme1-agent</v>
      </c>
      <c r="M236" s="19" t="str">
        <f t="shared" si="45"/>
        <v>femme1-agentNice</v>
      </c>
      <c r="N236" s="24" t="str">
        <f t="shared" si="46"/>
        <v>-</v>
      </c>
      <c r="O236" s="17">
        <f t="shared" si="47"/>
        <v>0</v>
      </c>
      <c r="P236" s="17">
        <f t="shared" si="48"/>
        <v>1</v>
      </c>
      <c r="Q236" s="17" t="str">
        <f t="shared" si="49"/>
        <v>-</v>
      </c>
      <c r="R236" s="19" t="str">
        <f t="shared" si="50"/>
        <v>femmeNice</v>
      </c>
      <c r="S236" s="17">
        <f t="shared" si="51"/>
        <v>1</v>
      </c>
    </row>
    <row r="237" spans="1:19" s="17" customFormat="1" x14ac:dyDescent="0.2">
      <c r="A237" s="26" t="str">
        <f t="shared" si="55"/>
        <v>VOVR6257</v>
      </c>
      <c r="B237" s="26" t="str">
        <f t="shared" si="55"/>
        <v>ROBERT</v>
      </c>
      <c r="C237" s="26" t="str">
        <f t="shared" si="55"/>
        <v>Viviane</v>
      </c>
      <c r="D237" s="26" t="str">
        <f t="shared" si="55"/>
        <v>1-agent</v>
      </c>
      <c r="E237" s="26" t="str">
        <f t="shared" si="55"/>
        <v>Strasbourg</v>
      </c>
      <c r="F237" s="26" t="str">
        <f t="shared" si="55"/>
        <v>pièce 222</v>
      </c>
      <c r="G237" s="26">
        <f t="shared" si="55"/>
        <v>3531</v>
      </c>
      <c r="H237" s="26">
        <f t="shared" si="55"/>
        <v>30063.96</v>
      </c>
      <c r="I237" s="26" t="str">
        <f t="shared" si="55"/>
        <v>femme</v>
      </c>
      <c r="J237" s="26">
        <f t="shared" si="55"/>
        <v>26110</v>
      </c>
      <c r="K237" s="26">
        <f t="shared" si="55"/>
        <v>40</v>
      </c>
      <c r="L237" s="19" t="str">
        <f t="shared" si="44"/>
        <v>femme1-agent</v>
      </c>
      <c r="M237" s="19" t="str">
        <f t="shared" si="45"/>
        <v>femme1-agentStrasbourg</v>
      </c>
      <c r="N237" s="24" t="str">
        <f t="shared" si="46"/>
        <v>-</v>
      </c>
      <c r="O237" s="17">
        <f t="shared" si="47"/>
        <v>0</v>
      </c>
      <c r="P237" s="17">
        <f t="shared" si="48"/>
        <v>0</v>
      </c>
      <c r="Q237" s="17" t="str">
        <f t="shared" si="49"/>
        <v>-</v>
      </c>
      <c r="R237" s="19" t="str">
        <f t="shared" si="50"/>
        <v>femmeStrasbourg</v>
      </c>
      <c r="S237" s="17">
        <f t="shared" si="51"/>
        <v>1</v>
      </c>
    </row>
    <row r="238" spans="1:19" s="17" customFormat="1" x14ac:dyDescent="0.2">
      <c r="A238" s="26" t="str">
        <f t="shared" si="55"/>
        <v>RDHR5100</v>
      </c>
      <c r="B238" s="26" t="str">
        <f t="shared" si="55"/>
        <v>RODIER</v>
      </c>
      <c r="C238" s="26" t="str">
        <f t="shared" si="55"/>
        <v>Régis</v>
      </c>
      <c r="D238" s="26" t="str">
        <f t="shared" si="55"/>
        <v>2-maitrise</v>
      </c>
      <c r="E238" s="26" t="str">
        <f t="shared" si="55"/>
        <v>Paris</v>
      </c>
      <c r="F238" s="26" t="str">
        <f t="shared" si="55"/>
        <v>pièce 132</v>
      </c>
      <c r="G238" s="26">
        <f t="shared" si="55"/>
        <v>3916</v>
      </c>
      <c r="H238" s="26">
        <f t="shared" si="55"/>
        <v>34826.58</v>
      </c>
      <c r="I238" s="26" t="str">
        <f t="shared" si="55"/>
        <v>homme</v>
      </c>
      <c r="J238" s="26">
        <f t="shared" si="55"/>
        <v>22736</v>
      </c>
      <c r="K238" s="26">
        <f t="shared" si="55"/>
        <v>49</v>
      </c>
      <c r="L238" s="19" t="str">
        <f t="shared" si="44"/>
        <v>homme2-maitrise</v>
      </c>
      <c r="M238" s="19" t="str">
        <f t="shared" si="45"/>
        <v>homme2-maitriseParis</v>
      </c>
      <c r="N238" s="24" t="str">
        <f t="shared" si="46"/>
        <v>-</v>
      </c>
      <c r="O238" s="17">
        <f t="shared" si="47"/>
        <v>0</v>
      </c>
      <c r="P238" s="17">
        <f t="shared" si="48"/>
        <v>0</v>
      </c>
      <c r="Q238" s="17">
        <f t="shared" si="49"/>
        <v>34826.58</v>
      </c>
      <c r="R238" s="19" t="str">
        <f t="shared" si="50"/>
        <v>hommeParis</v>
      </c>
      <c r="S238" s="17">
        <f t="shared" si="51"/>
        <v>1</v>
      </c>
    </row>
    <row r="239" spans="1:19" s="17" customFormat="1" x14ac:dyDescent="0.2">
      <c r="A239" s="26" t="str">
        <f t="shared" si="55"/>
        <v>LAKR8442</v>
      </c>
      <c r="B239" s="26" t="str">
        <f t="shared" si="55"/>
        <v>ROGUET</v>
      </c>
      <c r="C239" s="26" t="str">
        <f t="shared" si="55"/>
        <v>Laurent</v>
      </c>
      <c r="D239" s="26" t="str">
        <f t="shared" si="55"/>
        <v>3-cadre</v>
      </c>
      <c r="E239" s="26" t="str">
        <f t="shared" si="55"/>
        <v>Nice</v>
      </c>
      <c r="F239" s="26" t="str">
        <f t="shared" si="55"/>
        <v>pièce 73</v>
      </c>
      <c r="G239" s="26">
        <f t="shared" si="55"/>
        <v>3166</v>
      </c>
      <c r="H239" s="26">
        <f t="shared" si="55"/>
        <v>56669.120000000003</v>
      </c>
      <c r="I239" s="26" t="str">
        <f t="shared" si="55"/>
        <v>homme</v>
      </c>
      <c r="J239" s="26">
        <f t="shared" si="55"/>
        <v>30691</v>
      </c>
      <c r="K239" s="26">
        <f t="shared" si="55"/>
        <v>27</v>
      </c>
      <c r="L239" s="19" t="str">
        <f t="shared" si="44"/>
        <v>homme3-cadre</v>
      </c>
      <c r="M239" s="19" t="str">
        <f t="shared" si="45"/>
        <v>homme3-cadreNice</v>
      </c>
      <c r="N239" s="24" t="str">
        <f t="shared" si="46"/>
        <v>-</v>
      </c>
      <c r="O239" s="17">
        <f t="shared" si="47"/>
        <v>0</v>
      </c>
      <c r="P239" s="17">
        <f t="shared" si="48"/>
        <v>0</v>
      </c>
      <c r="Q239" s="17">
        <f t="shared" si="49"/>
        <v>56669.120000000003</v>
      </c>
      <c r="R239" s="19" t="str">
        <f t="shared" si="50"/>
        <v>hommeNice</v>
      </c>
      <c r="S239" s="17">
        <f t="shared" si="51"/>
        <v>1</v>
      </c>
    </row>
    <row r="240" spans="1:19" s="17" customFormat="1" x14ac:dyDescent="0.2">
      <c r="A240" s="26" t="str">
        <f t="shared" si="55"/>
        <v>CSAR6603</v>
      </c>
      <c r="B240" s="26" t="str">
        <f t="shared" si="55"/>
        <v>ROLLAIS-BRUNE</v>
      </c>
      <c r="C240" s="26" t="str">
        <f t="shared" si="55"/>
        <v>Colette</v>
      </c>
      <c r="D240" s="26" t="str">
        <f t="shared" si="55"/>
        <v>1-agent</v>
      </c>
      <c r="E240" s="26" t="str">
        <f t="shared" si="55"/>
        <v>Nice</v>
      </c>
      <c r="F240" s="26" t="str">
        <f t="shared" si="55"/>
        <v>pièce 64</v>
      </c>
      <c r="G240" s="26">
        <f t="shared" si="55"/>
        <v>3663</v>
      </c>
      <c r="H240" s="26">
        <f t="shared" si="55"/>
        <v>20851.28</v>
      </c>
      <c r="I240" s="26" t="str">
        <f t="shared" si="55"/>
        <v>femme</v>
      </c>
      <c r="J240" s="26">
        <f t="shared" si="55"/>
        <v>26277</v>
      </c>
      <c r="K240" s="26">
        <f t="shared" si="55"/>
        <v>40</v>
      </c>
      <c r="L240" s="19" t="str">
        <f t="shared" si="44"/>
        <v>femme1-agent</v>
      </c>
      <c r="M240" s="19" t="str">
        <f t="shared" si="45"/>
        <v>femme1-agentNice</v>
      </c>
      <c r="N240" s="24" t="str">
        <f t="shared" si="46"/>
        <v>-</v>
      </c>
      <c r="O240" s="17">
        <f t="shared" si="47"/>
        <v>0</v>
      </c>
      <c r="P240" s="17">
        <f t="shared" si="48"/>
        <v>1</v>
      </c>
      <c r="Q240" s="17" t="str">
        <f t="shared" si="49"/>
        <v>-</v>
      </c>
      <c r="R240" s="19" t="str">
        <f t="shared" si="50"/>
        <v>femmeNice</v>
      </c>
      <c r="S240" s="17">
        <f t="shared" si="51"/>
        <v>1</v>
      </c>
    </row>
    <row r="241" spans="1:19" s="17" customFormat="1" x14ac:dyDescent="0.2">
      <c r="A241" s="26" t="str">
        <f t="shared" ref="A241:K250" si="56">INDEX(Feuille_base_de_données,ROW(),COLUMN())</f>
        <v>CNAR8451</v>
      </c>
      <c r="B241" s="26" t="str">
        <f t="shared" si="56"/>
        <v>ROLLAND</v>
      </c>
      <c r="C241" s="26" t="str">
        <f t="shared" si="56"/>
        <v>Céline</v>
      </c>
      <c r="D241" s="26" t="str">
        <f t="shared" si="56"/>
        <v>1-agent</v>
      </c>
      <c r="E241" s="26" t="str">
        <f t="shared" si="56"/>
        <v>Paris</v>
      </c>
      <c r="F241" s="26" t="str">
        <f t="shared" si="56"/>
        <v>pièce 80</v>
      </c>
      <c r="G241" s="26">
        <f t="shared" si="56"/>
        <v>3077</v>
      </c>
      <c r="H241" s="26">
        <f t="shared" si="56"/>
        <v>20312.34</v>
      </c>
      <c r="I241" s="26" t="str">
        <f t="shared" si="56"/>
        <v>femme</v>
      </c>
      <c r="J241" s="26">
        <f t="shared" si="56"/>
        <v>31580</v>
      </c>
      <c r="K241" s="26">
        <f t="shared" si="56"/>
        <v>25</v>
      </c>
      <c r="L241" s="19" t="str">
        <f t="shared" si="44"/>
        <v>femme1-agent</v>
      </c>
      <c r="M241" s="19" t="str">
        <f t="shared" si="45"/>
        <v>femme1-agentParis</v>
      </c>
      <c r="N241" s="24" t="str">
        <f t="shared" si="46"/>
        <v>-</v>
      </c>
      <c r="O241" s="17">
        <f t="shared" si="47"/>
        <v>0</v>
      </c>
      <c r="P241" s="17">
        <f t="shared" si="48"/>
        <v>1</v>
      </c>
      <c r="Q241" s="17" t="str">
        <f t="shared" si="49"/>
        <v>-</v>
      </c>
      <c r="R241" s="19" t="str">
        <f t="shared" si="50"/>
        <v>femmeParis</v>
      </c>
      <c r="S241" s="17">
        <f t="shared" si="51"/>
        <v>1</v>
      </c>
    </row>
    <row r="242" spans="1:19" s="17" customFormat="1" x14ac:dyDescent="0.2">
      <c r="A242" s="26" t="str">
        <f t="shared" si="56"/>
        <v>SBSR6123</v>
      </c>
      <c r="B242" s="26" t="str">
        <f t="shared" si="56"/>
        <v>ROSAR</v>
      </c>
      <c r="C242" s="26" t="str">
        <f t="shared" si="56"/>
        <v>Sylvie</v>
      </c>
      <c r="D242" s="26" t="str">
        <f t="shared" si="56"/>
        <v>1-agent</v>
      </c>
      <c r="E242" s="26" t="str">
        <f t="shared" si="56"/>
        <v>Nice</v>
      </c>
      <c r="F242" s="26" t="str">
        <f t="shared" si="56"/>
        <v>pièce 62</v>
      </c>
      <c r="G242" s="26">
        <f t="shared" si="56"/>
        <v>3121</v>
      </c>
      <c r="H242" s="26">
        <f t="shared" si="56"/>
        <v>22703</v>
      </c>
      <c r="I242" s="26" t="str">
        <f t="shared" si="56"/>
        <v>femme</v>
      </c>
      <c r="J242" s="26">
        <f t="shared" si="56"/>
        <v>25003</v>
      </c>
      <c r="K242" s="26">
        <f t="shared" si="56"/>
        <v>43</v>
      </c>
      <c r="L242" s="19" t="str">
        <f t="shared" si="44"/>
        <v>femme1-agent</v>
      </c>
      <c r="M242" s="19" t="str">
        <f t="shared" si="45"/>
        <v>femme1-agentNice</v>
      </c>
      <c r="N242" s="24" t="str">
        <f t="shared" si="46"/>
        <v>-</v>
      </c>
      <c r="O242" s="17">
        <f t="shared" si="47"/>
        <v>0</v>
      </c>
      <c r="P242" s="17">
        <f t="shared" si="48"/>
        <v>1</v>
      </c>
      <c r="Q242" s="17" t="str">
        <f t="shared" si="49"/>
        <v>-</v>
      </c>
      <c r="R242" s="19" t="str">
        <f t="shared" si="50"/>
        <v>femmeNice</v>
      </c>
      <c r="S242" s="17">
        <f t="shared" si="51"/>
        <v>1</v>
      </c>
    </row>
    <row r="243" spans="1:19" s="17" customFormat="1" x14ac:dyDescent="0.2">
      <c r="A243" s="26" t="str">
        <f t="shared" si="56"/>
        <v>RXNR6026</v>
      </c>
      <c r="B243" s="26" t="str">
        <f t="shared" si="56"/>
        <v>ROSSO</v>
      </c>
      <c r="C243" s="26" t="str">
        <f t="shared" si="56"/>
        <v>Robert</v>
      </c>
      <c r="D243" s="26" t="str">
        <f t="shared" si="56"/>
        <v>3-cadre</v>
      </c>
      <c r="E243" s="26" t="str">
        <f t="shared" si="56"/>
        <v>Paris</v>
      </c>
      <c r="F243" s="26" t="str">
        <f t="shared" si="56"/>
        <v>pièce 20</v>
      </c>
      <c r="G243" s="26">
        <f t="shared" si="56"/>
        <v>3165</v>
      </c>
      <c r="H243" s="26">
        <f t="shared" si="56"/>
        <v>58204.91</v>
      </c>
      <c r="I243" s="26" t="str">
        <f t="shared" si="56"/>
        <v>homme</v>
      </c>
      <c r="J243" s="26">
        <f t="shared" si="56"/>
        <v>26164</v>
      </c>
      <c r="K243" s="26">
        <f t="shared" si="56"/>
        <v>40</v>
      </c>
      <c r="L243" s="19" t="str">
        <f t="shared" si="44"/>
        <v>homme3-cadre</v>
      </c>
      <c r="M243" s="19" t="str">
        <f t="shared" si="45"/>
        <v>homme3-cadreParis</v>
      </c>
      <c r="N243" s="24" t="str">
        <f t="shared" si="46"/>
        <v>-</v>
      </c>
      <c r="O243" s="17">
        <f t="shared" si="47"/>
        <v>0</v>
      </c>
      <c r="P243" s="17">
        <f t="shared" si="48"/>
        <v>0</v>
      </c>
      <c r="Q243" s="17">
        <f t="shared" si="49"/>
        <v>58204.91</v>
      </c>
      <c r="R243" s="19" t="str">
        <f t="shared" si="50"/>
        <v>hommeParis</v>
      </c>
      <c r="S243" s="17">
        <f t="shared" si="51"/>
        <v>0</v>
      </c>
    </row>
    <row r="244" spans="1:19" s="17" customFormat="1" x14ac:dyDescent="0.2">
      <c r="A244" s="26" t="str">
        <f t="shared" si="56"/>
        <v>MQER5467</v>
      </c>
      <c r="B244" s="26" t="str">
        <f t="shared" si="56"/>
        <v>ROTENBERG</v>
      </c>
      <c r="C244" s="26" t="str">
        <f t="shared" si="56"/>
        <v>Michel</v>
      </c>
      <c r="D244" s="26" t="str">
        <f t="shared" si="56"/>
        <v>3-cadre</v>
      </c>
      <c r="E244" s="26" t="str">
        <f t="shared" si="56"/>
        <v>Paris</v>
      </c>
      <c r="F244" s="26" t="str">
        <f t="shared" si="56"/>
        <v>pièce 74</v>
      </c>
      <c r="G244" s="26">
        <f t="shared" si="56"/>
        <v>3024</v>
      </c>
      <c r="H244" s="26">
        <f t="shared" si="56"/>
        <v>49697.61</v>
      </c>
      <c r="I244" s="26" t="str">
        <f t="shared" si="56"/>
        <v>homme</v>
      </c>
      <c r="J244" s="26">
        <f t="shared" si="56"/>
        <v>19923</v>
      </c>
      <c r="K244" s="26">
        <f t="shared" si="56"/>
        <v>57</v>
      </c>
      <c r="L244" s="19" t="str">
        <f t="shared" si="44"/>
        <v>homme3-cadre</v>
      </c>
      <c r="M244" s="19" t="str">
        <f t="shared" si="45"/>
        <v>homme3-cadreParis</v>
      </c>
      <c r="N244" s="24" t="str">
        <f t="shared" si="46"/>
        <v>-</v>
      </c>
      <c r="O244" s="17">
        <f t="shared" si="47"/>
        <v>0</v>
      </c>
      <c r="P244" s="17">
        <f t="shared" si="48"/>
        <v>0</v>
      </c>
      <c r="Q244" s="17">
        <f t="shared" si="49"/>
        <v>49697.61</v>
      </c>
      <c r="R244" s="19" t="str">
        <f t="shared" si="50"/>
        <v>hommeParis</v>
      </c>
      <c r="S244" s="17">
        <f t="shared" si="51"/>
        <v>1</v>
      </c>
    </row>
    <row r="245" spans="1:19" s="17" customFormat="1" x14ac:dyDescent="0.2">
      <c r="A245" s="26" t="str">
        <f t="shared" si="56"/>
        <v>NNAR7776</v>
      </c>
      <c r="B245" s="26" t="str">
        <f t="shared" si="56"/>
        <v>ROULET</v>
      </c>
      <c r="C245" s="26" t="str">
        <f t="shared" si="56"/>
        <v>Nathalie</v>
      </c>
      <c r="D245" s="26" t="str">
        <f t="shared" si="56"/>
        <v>1-agent</v>
      </c>
      <c r="E245" s="26" t="str">
        <f t="shared" si="56"/>
        <v>Nice</v>
      </c>
      <c r="F245" s="26" t="str">
        <f t="shared" si="56"/>
        <v>pièce 212</v>
      </c>
      <c r="G245" s="26">
        <f t="shared" si="56"/>
        <v>3185</v>
      </c>
      <c r="H245" s="26">
        <f t="shared" si="56"/>
        <v>23881.55</v>
      </c>
      <c r="I245" s="26" t="str">
        <f t="shared" si="56"/>
        <v>femme</v>
      </c>
      <c r="J245" s="26">
        <f t="shared" si="56"/>
        <v>30423</v>
      </c>
      <c r="K245" s="26">
        <f t="shared" si="56"/>
        <v>28</v>
      </c>
      <c r="L245" s="19" t="str">
        <f t="shared" si="44"/>
        <v>femme1-agent</v>
      </c>
      <c r="M245" s="19" t="str">
        <f t="shared" si="45"/>
        <v>femme1-agentNice</v>
      </c>
      <c r="N245" s="24" t="str">
        <f t="shared" si="46"/>
        <v>-</v>
      </c>
      <c r="O245" s="17">
        <f t="shared" si="47"/>
        <v>0</v>
      </c>
      <c r="P245" s="17">
        <f t="shared" si="48"/>
        <v>1</v>
      </c>
      <c r="Q245" s="17" t="str">
        <f t="shared" si="49"/>
        <v>-</v>
      </c>
      <c r="R245" s="19" t="str">
        <f t="shared" si="50"/>
        <v>femmeNice</v>
      </c>
      <c r="S245" s="17">
        <f t="shared" si="51"/>
        <v>1</v>
      </c>
    </row>
    <row r="246" spans="1:19" s="17" customFormat="1" x14ac:dyDescent="0.2">
      <c r="A246" s="26" t="str">
        <f t="shared" si="56"/>
        <v>JMSR5170</v>
      </c>
      <c r="B246" s="26" t="str">
        <f t="shared" si="56"/>
        <v>ROUX</v>
      </c>
      <c r="C246" s="26" t="str">
        <f t="shared" si="56"/>
        <v>Yveline</v>
      </c>
      <c r="D246" s="26" t="str">
        <f t="shared" si="56"/>
        <v>4-cadre supérieur</v>
      </c>
      <c r="E246" s="26" t="str">
        <f t="shared" si="56"/>
        <v>Nice</v>
      </c>
      <c r="F246" s="26" t="str">
        <f t="shared" si="56"/>
        <v>pièce 216</v>
      </c>
      <c r="G246" s="26">
        <f t="shared" si="56"/>
        <v>3082</v>
      </c>
      <c r="H246" s="26">
        <f t="shared" si="56"/>
        <v>79223.91</v>
      </c>
      <c r="I246" s="26" t="str">
        <f t="shared" si="56"/>
        <v>femme</v>
      </c>
      <c r="J246" s="26">
        <f t="shared" si="56"/>
        <v>22859</v>
      </c>
      <c r="K246" s="26">
        <f t="shared" si="56"/>
        <v>49</v>
      </c>
      <c r="L246" s="19" t="str">
        <f t="shared" si="44"/>
        <v>femme4-cadre supérieur</v>
      </c>
      <c r="M246" s="19" t="str">
        <f t="shared" si="45"/>
        <v>femme4-cadre supérieurNice</v>
      </c>
      <c r="N246" s="24">
        <f t="shared" si="46"/>
        <v>22859</v>
      </c>
      <c r="O246" s="17">
        <f t="shared" si="47"/>
        <v>1</v>
      </c>
      <c r="P246" s="17">
        <f t="shared" si="48"/>
        <v>0</v>
      </c>
      <c r="Q246" s="17">
        <f t="shared" si="49"/>
        <v>79223.91</v>
      </c>
      <c r="R246" s="19" t="str">
        <f t="shared" si="50"/>
        <v>femmeNice</v>
      </c>
      <c r="S246" s="17">
        <f t="shared" si="51"/>
        <v>0</v>
      </c>
    </row>
    <row r="247" spans="1:19" s="17" customFormat="1" x14ac:dyDescent="0.2">
      <c r="A247" s="26" t="str">
        <f t="shared" si="56"/>
        <v>MSHS7645</v>
      </c>
      <c r="B247" s="26" t="str">
        <f t="shared" si="56"/>
        <v>SAADA</v>
      </c>
      <c r="C247" s="26" t="str">
        <f t="shared" si="56"/>
        <v>Martine</v>
      </c>
      <c r="D247" s="26" t="str">
        <f t="shared" si="56"/>
        <v>1-agent</v>
      </c>
      <c r="E247" s="26" t="str">
        <f t="shared" si="56"/>
        <v>Paris</v>
      </c>
      <c r="F247" s="26" t="str">
        <f t="shared" si="56"/>
        <v>pièce 233</v>
      </c>
      <c r="G247" s="26">
        <f t="shared" si="56"/>
        <v>3563</v>
      </c>
      <c r="H247" s="26">
        <f t="shared" si="56"/>
        <v>23705.51</v>
      </c>
      <c r="I247" s="26" t="str">
        <f t="shared" si="56"/>
        <v>femme</v>
      </c>
      <c r="J247" s="26">
        <f t="shared" si="56"/>
        <v>28570</v>
      </c>
      <c r="K247" s="26">
        <f t="shared" si="56"/>
        <v>33</v>
      </c>
      <c r="L247" s="19" t="str">
        <f t="shared" si="44"/>
        <v>femme1-agent</v>
      </c>
      <c r="M247" s="19" t="str">
        <f t="shared" si="45"/>
        <v>femme1-agentParis</v>
      </c>
      <c r="N247" s="24" t="str">
        <f t="shared" si="46"/>
        <v>-</v>
      </c>
      <c r="O247" s="17">
        <f t="shared" si="47"/>
        <v>0</v>
      </c>
      <c r="P247" s="17">
        <f t="shared" si="48"/>
        <v>1</v>
      </c>
      <c r="Q247" s="17" t="str">
        <f t="shared" si="49"/>
        <v>-</v>
      </c>
      <c r="R247" s="19" t="str">
        <f t="shared" si="50"/>
        <v>femmeParis</v>
      </c>
      <c r="S247" s="17">
        <f t="shared" si="51"/>
        <v>1</v>
      </c>
    </row>
    <row r="248" spans="1:19" s="17" customFormat="1" x14ac:dyDescent="0.2">
      <c r="A248" s="26" t="str">
        <f t="shared" si="56"/>
        <v>MYYS5567</v>
      </c>
      <c r="B248" s="26" t="str">
        <f t="shared" si="56"/>
        <v>STABAT</v>
      </c>
      <c r="C248" s="26" t="str">
        <f t="shared" si="56"/>
        <v>Mater</v>
      </c>
      <c r="D248" s="26" t="str">
        <f t="shared" si="56"/>
        <v>1-agent</v>
      </c>
      <c r="E248" s="26" t="str">
        <f t="shared" si="56"/>
        <v>Paris</v>
      </c>
      <c r="F248" s="26" t="str">
        <f t="shared" si="56"/>
        <v>pièce 245</v>
      </c>
      <c r="G248" s="26">
        <f t="shared" si="56"/>
        <v>3025</v>
      </c>
      <c r="H248" s="26">
        <f t="shared" si="56"/>
        <v>25296.880000000001</v>
      </c>
      <c r="I248" s="26" t="str">
        <f t="shared" si="56"/>
        <v>femme</v>
      </c>
      <c r="J248" s="26">
        <f t="shared" si="56"/>
        <v>20531</v>
      </c>
      <c r="K248" s="26">
        <f t="shared" si="56"/>
        <v>55</v>
      </c>
      <c r="L248" s="19" t="str">
        <f t="shared" si="44"/>
        <v>femme1-agent</v>
      </c>
      <c r="M248" s="19" t="str">
        <f t="shared" si="45"/>
        <v>femme1-agentParis</v>
      </c>
      <c r="N248" s="24" t="str">
        <f t="shared" si="46"/>
        <v>-</v>
      </c>
      <c r="O248" s="17">
        <f t="shared" si="47"/>
        <v>0</v>
      </c>
      <c r="P248" s="17">
        <f t="shared" si="48"/>
        <v>0</v>
      </c>
      <c r="Q248" s="17" t="str">
        <f t="shared" si="49"/>
        <v>-</v>
      </c>
      <c r="R248" s="19" t="str">
        <f t="shared" si="50"/>
        <v>femmeParis</v>
      </c>
      <c r="S248" s="17">
        <f t="shared" si="51"/>
        <v>1</v>
      </c>
    </row>
    <row r="249" spans="1:19" s="17" customFormat="1" x14ac:dyDescent="0.2">
      <c r="A249" s="26" t="str">
        <f t="shared" si="56"/>
        <v>SYES8737</v>
      </c>
      <c r="B249" s="26" t="str">
        <f t="shared" si="56"/>
        <v>SAILLANT</v>
      </c>
      <c r="C249" s="26" t="str">
        <f t="shared" si="56"/>
        <v>Séverine</v>
      </c>
      <c r="D249" s="26" t="str">
        <f t="shared" si="56"/>
        <v>1-agent</v>
      </c>
      <c r="E249" s="26" t="str">
        <f t="shared" si="56"/>
        <v>Nice</v>
      </c>
      <c r="F249" s="26" t="str">
        <f t="shared" si="56"/>
        <v>pièce 50</v>
      </c>
      <c r="G249" s="26">
        <f t="shared" si="56"/>
        <v>3890</v>
      </c>
      <c r="H249" s="26">
        <f t="shared" si="56"/>
        <v>23414.63</v>
      </c>
      <c r="I249" s="26" t="str">
        <f t="shared" si="56"/>
        <v>femme</v>
      </c>
      <c r="J249" s="26">
        <f t="shared" si="56"/>
        <v>31105</v>
      </c>
      <c r="K249" s="26">
        <f t="shared" si="56"/>
        <v>26</v>
      </c>
      <c r="L249" s="19" t="str">
        <f t="shared" si="44"/>
        <v>femme1-agent</v>
      </c>
      <c r="M249" s="19" t="str">
        <f t="shared" si="45"/>
        <v>femme1-agentNice</v>
      </c>
      <c r="N249" s="24" t="str">
        <f t="shared" si="46"/>
        <v>-</v>
      </c>
      <c r="O249" s="17">
        <f t="shared" si="47"/>
        <v>0</v>
      </c>
      <c r="P249" s="17">
        <f t="shared" si="48"/>
        <v>1</v>
      </c>
      <c r="Q249" s="17" t="str">
        <f t="shared" si="49"/>
        <v>-</v>
      </c>
      <c r="R249" s="19" t="str">
        <f t="shared" si="50"/>
        <v>femmeNice</v>
      </c>
      <c r="S249" s="17">
        <f t="shared" si="51"/>
        <v>1</v>
      </c>
    </row>
    <row r="250" spans="1:19" s="17" customFormat="1" x14ac:dyDescent="0.2">
      <c r="A250" s="26" t="str">
        <f t="shared" si="56"/>
        <v>JMSD7544</v>
      </c>
      <c r="B250" s="26" t="str">
        <f t="shared" si="56"/>
        <v>SAINT DE FLER</v>
      </c>
      <c r="C250" s="26" t="str">
        <f t="shared" si="56"/>
        <v>Elsa</v>
      </c>
      <c r="D250" s="26" t="str">
        <f t="shared" si="56"/>
        <v>4-cadre supérieur</v>
      </c>
      <c r="E250" s="26" t="str">
        <f t="shared" si="56"/>
        <v>Nice</v>
      </c>
      <c r="F250" s="26" t="str">
        <f t="shared" si="56"/>
        <v>pièce 224</v>
      </c>
      <c r="G250" s="26">
        <f t="shared" si="56"/>
        <v>3417</v>
      </c>
      <c r="H250" s="26">
        <f t="shared" si="56"/>
        <v>72229.11</v>
      </c>
      <c r="I250" s="26" t="str">
        <f t="shared" si="56"/>
        <v>femme</v>
      </c>
      <c r="J250" s="26">
        <f t="shared" si="56"/>
        <v>30196</v>
      </c>
      <c r="K250" s="26">
        <f t="shared" si="56"/>
        <v>29</v>
      </c>
      <c r="L250" s="19" t="str">
        <f t="shared" si="44"/>
        <v>femme4-cadre supérieur</v>
      </c>
      <c r="M250" s="19" t="str">
        <f t="shared" si="45"/>
        <v>femme4-cadre supérieurNice</v>
      </c>
      <c r="N250" s="24">
        <f t="shared" si="46"/>
        <v>30196</v>
      </c>
      <c r="O250" s="17">
        <f t="shared" si="47"/>
        <v>1</v>
      </c>
      <c r="P250" s="17">
        <f t="shared" si="48"/>
        <v>0</v>
      </c>
      <c r="Q250" s="17">
        <f t="shared" si="49"/>
        <v>72229.11</v>
      </c>
      <c r="R250" s="19" t="str">
        <f t="shared" si="50"/>
        <v>femmeNice</v>
      </c>
      <c r="S250" s="17">
        <f t="shared" si="51"/>
        <v>1</v>
      </c>
    </row>
    <row r="251" spans="1:19" s="17" customFormat="1" x14ac:dyDescent="0.2">
      <c r="A251" s="26" t="str">
        <f t="shared" ref="A251:K260" si="57">INDEX(Feuille_base_de_données,ROW(),COLUMN())</f>
        <v>JMST7047</v>
      </c>
      <c r="B251" s="26" t="str">
        <f t="shared" si="57"/>
        <v>SAINT DE FLER</v>
      </c>
      <c r="C251" s="26" t="str">
        <f t="shared" si="57"/>
        <v>Quentin</v>
      </c>
      <c r="D251" s="26" t="str">
        <f t="shared" si="57"/>
        <v>4-cadre supérieur</v>
      </c>
      <c r="E251" s="26" t="str">
        <f t="shared" si="57"/>
        <v>Lille</v>
      </c>
      <c r="F251" s="26" t="str">
        <f t="shared" si="57"/>
        <v>pièce 222</v>
      </c>
      <c r="G251" s="26">
        <f t="shared" si="57"/>
        <v>3035</v>
      </c>
      <c r="H251" s="26">
        <f t="shared" si="57"/>
        <v>74866.559999999998</v>
      </c>
      <c r="I251" s="26" t="str">
        <f t="shared" si="57"/>
        <v>homme</v>
      </c>
      <c r="J251" s="26">
        <f t="shared" si="57"/>
        <v>28983</v>
      </c>
      <c r="K251" s="26">
        <f t="shared" si="57"/>
        <v>32</v>
      </c>
      <c r="L251" s="19" t="str">
        <f t="shared" si="44"/>
        <v>homme4-cadre supérieur</v>
      </c>
      <c r="M251" s="19" t="str">
        <f t="shared" si="45"/>
        <v>homme4-cadre supérieurLille</v>
      </c>
      <c r="N251" s="24">
        <f t="shared" si="46"/>
        <v>28983</v>
      </c>
      <c r="O251" s="17">
        <f t="shared" si="47"/>
        <v>0</v>
      </c>
      <c r="P251" s="17">
        <f t="shared" si="48"/>
        <v>0</v>
      </c>
      <c r="Q251" s="17">
        <f t="shared" si="49"/>
        <v>74866.559999999998</v>
      </c>
      <c r="R251" s="19" t="str">
        <f t="shared" si="50"/>
        <v>hommeLille</v>
      </c>
      <c r="S251" s="17">
        <f t="shared" si="51"/>
        <v>1</v>
      </c>
    </row>
    <row r="252" spans="1:19" s="17" customFormat="1" x14ac:dyDescent="0.2">
      <c r="A252" s="26" t="str">
        <f t="shared" si="57"/>
        <v>JMS7049</v>
      </c>
      <c r="B252" s="26" t="str">
        <f t="shared" si="57"/>
        <v>SAINT DE FLER</v>
      </c>
      <c r="C252" s="26" t="str">
        <f t="shared" si="57"/>
        <v>Théo</v>
      </c>
      <c r="D252" s="26" t="str">
        <f t="shared" si="57"/>
        <v>4-cadre supérieur</v>
      </c>
      <c r="E252" s="26" t="str">
        <f t="shared" si="57"/>
        <v>Strasbourg</v>
      </c>
      <c r="F252" s="26" t="str">
        <f t="shared" si="57"/>
        <v>pièce 226</v>
      </c>
      <c r="G252" s="26">
        <f t="shared" si="57"/>
        <v>3133</v>
      </c>
      <c r="H252" s="26">
        <f t="shared" si="57"/>
        <v>50014.29</v>
      </c>
      <c r="I252" s="26" t="str">
        <f t="shared" si="57"/>
        <v>homme</v>
      </c>
      <c r="J252" s="26">
        <f t="shared" si="57"/>
        <v>32052</v>
      </c>
      <c r="K252" s="26">
        <f t="shared" si="57"/>
        <v>24</v>
      </c>
      <c r="L252" s="19" t="str">
        <f t="shared" si="44"/>
        <v>homme4-cadre supérieur</v>
      </c>
      <c r="M252" s="19" t="str">
        <f t="shared" si="45"/>
        <v>homme4-cadre supérieurStrasbourg</v>
      </c>
      <c r="N252" s="24">
        <f t="shared" si="46"/>
        <v>32052</v>
      </c>
      <c r="O252" s="17">
        <f t="shared" si="47"/>
        <v>0</v>
      </c>
      <c r="P252" s="17">
        <f t="shared" si="48"/>
        <v>0</v>
      </c>
      <c r="Q252" s="17">
        <f t="shared" si="49"/>
        <v>50014.29</v>
      </c>
      <c r="R252" s="19" t="str">
        <f t="shared" si="50"/>
        <v>hommeStrasbourg</v>
      </c>
      <c r="S252" s="17">
        <f t="shared" si="51"/>
        <v>1</v>
      </c>
    </row>
    <row r="253" spans="1:19" s="17" customFormat="1" x14ac:dyDescent="0.2">
      <c r="A253" s="26" t="str">
        <f t="shared" si="57"/>
        <v>PKBS5745</v>
      </c>
      <c r="B253" s="26" t="str">
        <f t="shared" si="57"/>
        <v>SARFATI</v>
      </c>
      <c r="C253" s="26" t="str">
        <f t="shared" si="57"/>
        <v>Pascal</v>
      </c>
      <c r="D253" s="26" t="str">
        <f t="shared" si="57"/>
        <v>1-agent</v>
      </c>
      <c r="E253" s="26" t="str">
        <f t="shared" si="57"/>
        <v>Paris</v>
      </c>
      <c r="F253" s="26" t="str">
        <f t="shared" si="57"/>
        <v>pièce 118</v>
      </c>
      <c r="G253" s="26">
        <f t="shared" si="57"/>
        <v>3963</v>
      </c>
      <c r="H253" s="26">
        <f t="shared" si="57"/>
        <v>25821.94</v>
      </c>
      <c r="I253" s="26" t="str">
        <f t="shared" si="57"/>
        <v>homme</v>
      </c>
      <c r="J253" s="26">
        <f t="shared" si="57"/>
        <v>20389</v>
      </c>
      <c r="K253" s="26">
        <f t="shared" si="57"/>
        <v>56</v>
      </c>
      <c r="L253" s="19" t="str">
        <f t="shared" si="44"/>
        <v>homme1-agent</v>
      </c>
      <c r="M253" s="19" t="str">
        <f t="shared" si="45"/>
        <v>homme1-agentParis</v>
      </c>
      <c r="N253" s="24" t="str">
        <f t="shared" si="46"/>
        <v>-</v>
      </c>
      <c r="O253" s="17">
        <f t="shared" si="47"/>
        <v>0</v>
      </c>
      <c r="P253" s="17">
        <f t="shared" si="48"/>
        <v>0</v>
      </c>
      <c r="Q253" s="17" t="str">
        <f t="shared" si="49"/>
        <v>-</v>
      </c>
      <c r="R253" s="19" t="str">
        <f t="shared" si="50"/>
        <v>hommeParis</v>
      </c>
      <c r="S253" s="17">
        <f t="shared" si="51"/>
        <v>1</v>
      </c>
    </row>
    <row r="254" spans="1:19" s="17" customFormat="1" x14ac:dyDescent="0.2">
      <c r="A254" s="26" t="str">
        <f t="shared" si="57"/>
        <v>HJHS4700</v>
      </c>
      <c r="B254" s="26" t="str">
        <f t="shared" si="57"/>
        <v>SAYAVONG</v>
      </c>
      <c r="C254" s="26" t="str">
        <f t="shared" si="57"/>
        <v>Henriette</v>
      </c>
      <c r="D254" s="26" t="str">
        <f t="shared" si="57"/>
        <v>1-agent</v>
      </c>
      <c r="E254" s="26" t="str">
        <f t="shared" si="57"/>
        <v>Nice</v>
      </c>
      <c r="F254" s="26" t="str">
        <f t="shared" si="57"/>
        <v>pièce 62</v>
      </c>
      <c r="G254" s="26">
        <f t="shared" si="57"/>
        <v>3628</v>
      </c>
      <c r="H254" s="26">
        <f t="shared" si="57"/>
        <v>25316.69</v>
      </c>
      <c r="I254" s="26" t="str">
        <f t="shared" si="57"/>
        <v>femme</v>
      </c>
      <c r="J254" s="26">
        <f t="shared" si="57"/>
        <v>19259</v>
      </c>
      <c r="K254" s="26">
        <f t="shared" si="57"/>
        <v>59</v>
      </c>
      <c r="L254" s="19" t="str">
        <f t="shared" si="44"/>
        <v>femme1-agent</v>
      </c>
      <c r="M254" s="19" t="str">
        <f t="shared" si="45"/>
        <v>femme1-agentNice</v>
      </c>
      <c r="N254" s="24" t="str">
        <f t="shared" si="46"/>
        <v>-</v>
      </c>
      <c r="O254" s="17">
        <f t="shared" si="47"/>
        <v>0</v>
      </c>
      <c r="P254" s="17">
        <f t="shared" si="48"/>
        <v>0</v>
      </c>
      <c r="Q254" s="17" t="str">
        <f t="shared" si="49"/>
        <v>-</v>
      </c>
      <c r="R254" s="19" t="str">
        <f t="shared" si="50"/>
        <v>femmeNice</v>
      </c>
      <c r="S254" s="17">
        <f t="shared" si="51"/>
        <v>1</v>
      </c>
    </row>
    <row r="255" spans="1:19" s="17" customFormat="1" x14ac:dyDescent="0.2">
      <c r="A255" s="26" t="str">
        <f t="shared" si="57"/>
        <v>BUQS5450</v>
      </c>
      <c r="B255" s="26" t="str">
        <f t="shared" si="57"/>
        <v>SCHUSTER</v>
      </c>
      <c r="C255" s="26" t="str">
        <f t="shared" si="57"/>
        <v>Bernadette</v>
      </c>
      <c r="D255" s="26" t="str">
        <f t="shared" si="57"/>
        <v>1-agent</v>
      </c>
      <c r="E255" s="26" t="str">
        <f t="shared" si="57"/>
        <v>Nice</v>
      </c>
      <c r="F255" s="26" t="str">
        <f t="shared" si="57"/>
        <v>pièce 72</v>
      </c>
      <c r="G255" s="26">
        <f t="shared" si="57"/>
        <v>3031</v>
      </c>
      <c r="H255" s="26">
        <f t="shared" si="57"/>
        <v>24089.45</v>
      </c>
      <c r="I255" s="26" t="str">
        <f t="shared" si="57"/>
        <v>femme</v>
      </c>
      <c r="J255" s="26">
        <f t="shared" si="57"/>
        <v>22366</v>
      </c>
      <c r="K255" s="26">
        <f t="shared" si="57"/>
        <v>50</v>
      </c>
      <c r="L255" s="19" t="str">
        <f t="shared" si="44"/>
        <v>femme1-agent</v>
      </c>
      <c r="M255" s="19" t="str">
        <f t="shared" si="45"/>
        <v>femme1-agentNice</v>
      </c>
      <c r="N255" s="24" t="str">
        <f t="shared" si="46"/>
        <v>-</v>
      </c>
      <c r="O255" s="17">
        <f t="shared" si="47"/>
        <v>0</v>
      </c>
      <c r="P255" s="17">
        <f t="shared" si="48"/>
        <v>1</v>
      </c>
      <c r="Q255" s="17" t="str">
        <f t="shared" si="49"/>
        <v>-</v>
      </c>
      <c r="R255" s="19" t="str">
        <f t="shared" si="50"/>
        <v>femmeNice</v>
      </c>
      <c r="S255" s="17">
        <f t="shared" si="51"/>
        <v>1</v>
      </c>
    </row>
    <row r="256" spans="1:19" s="17" customFormat="1" x14ac:dyDescent="0.2">
      <c r="A256" s="26" t="str">
        <f t="shared" si="57"/>
        <v>MURS7372</v>
      </c>
      <c r="B256" s="26" t="str">
        <f t="shared" si="57"/>
        <v>SCOTTI</v>
      </c>
      <c r="C256" s="26" t="str">
        <f t="shared" si="57"/>
        <v>Marie</v>
      </c>
      <c r="D256" s="26" t="str">
        <f t="shared" si="57"/>
        <v>1-agent</v>
      </c>
      <c r="E256" s="26" t="str">
        <f t="shared" si="57"/>
        <v>Nice</v>
      </c>
      <c r="F256" s="26" t="str">
        <f t="shared" si="57"/>
        <v>pièce 64</v>
      </c>
      <c r="G256" s="26">
        <f t="shared" si="57"/>
        <v>3502</v>
      </c>
      <c r="H256" s="26">
        <f t="shared" si="57"/>
        <v>27454.69</v>
      </c>
      <c r="I256" s="26" t="str">
        <f t="shared" si="57"/>
        <v>femme</v>
      </c>
      <c r="J256" s="26">
        <f t="shared" si="57"/>
        <v>30271</v>
      </c>
      <c r="K256" s="26">
        <f t="shared" si="57"/>
        <v>29</v>
      </c>
      <c r="L256" s="19" t="str">
        <f t="shared" si="44"/>
        <v>femme1-agent</v>
      </c>
      <c r="M256" s="19" t="str">
        <f t="shared" si="45"/>
        <v>femme1-agentNice</v>
      </c>
      <c r="N256" s="24" t="str">
        <f t="shared" si="46"/>
        <v>-</v>
      </c>
      <c r="O256" s="17">
        <f t="shared" si="47"/>
        <v>0</v>
      </c>
      <c r="P256" s="17">
        <f t="shared" si="48"/>
        <v>0</v>
      </c>
      <c r="Q256" s="17" t="str">
        <f t="shared" si="49"/>
        <v>-</v>
      </c>
      <c r="R256" s="19" t="str">
        <f t="shared" si="50"/>
        <v>femmeNice</v>
      </c>
      <c r="S256" s="17">
        <f t="shared" si="51"/>
        <v>0</v>
      </c>
    </row>
    <row r="257" spans="1:19" s="17" customFormat="1" x14ac:dyDescent="0.2">
      <c r="A257" s="26" t="str">
        <f t="shared" si="57"/>
        <v>COHS5167</v>
      </c>
      <c r="B257" s="26" t="str">
        <f t="shared" si="57"/>
        <v>SENG</v>
      </c>
      <c r="C257" s="26" t="str">
        <f t="shared" si="57"/>
        <v>Cécile</v>
      </c>
      <c r="D257" s="26" t="str">
        <f t="shared" si="57"/>
        <v>1-agent</v>
      </c>
      <c r="E257" s="26" t="str">
        <f t="shared" si="57"/>
        <v>Nice</v>
      </c>
      <c r="F257" s="26" t="str">
        <f t="shared" si="57"/>
        <v>pièce 14</v>
      </c>
      <c r="G257" s="26">
        <f t="shared" si="57"/>
        <v>3045</v>
      </c>
      <c r="H257" s="26">
        <f t="shared" si="57"/>
        <v>27426.560000000001</v>
      </c>
      <c r="I257" s="26" t="str">
        <f t="shared" si="57"/>
        <v>femme</v>
      </c>
      <c r="J257" s="26">
        <f t="shared" si="57"/>
        <v>23343</v>
      </c>
      <c r="K257" s="26">
        <f t="shared" si="57"/>
        <v>48</v>
      </c>
      <c r="L257" s="19" t="str">
        <f t="shared" si="44"/>
        <v>femme1-agent</v>
      </c>
      <c r="M257" s="19" t="str">
        <f t="shared" si="45"/>
        <v>femme1-agentNice</v>
      </c>
      <c r="N257" s="24" t="str">
        <f t="shared" si="46"/>
        <v>-</v>
      </c>
      <c r="O257" s="17">
        <f t="shared" si="47"/>
        <v>0</v>
      </c>
      <c r="P257" s="17">
        <f t="shared" si="48"/>
        <v>0</v>
      </c>
      <c r="Q257" s="17" t="str">
        <f t="shared" si="49"/>
        <v>-</v>
      </c>
      <c r="R257" s="19" t="str">
        <f t="shared" si="50"/>
        <v>femmeNice</v>
      </c>
      <c r="S257" s="17">
        <f t="shared" si="51"/>
        <v>1</v>
      </c>
    </row>
    <row r="258" spans="1:19" s="17" customFormat="1" x14ac:dyDescent="0.2">
      <c r="A258" s="26" t="str">
        <f t="shared" si="57"/>
        <v>MHMS6141</v>
      </c>
      <c r="B258" s="26" t="str">
        <f t="shared" si="57"/>
        <v>SENILLE</v>
      </c>
      <c r="C258" s="26" t="str">
        <f t="shared" si="57"/>
        <v>Marthe</v>
      </c>
      <c r="D258" s="26" t="str">
        <f t="shared" si="57"/>
        <v>1-agent</v>
      </c>
      <c r="E258" s="26" t="str">
        <f t="shared" si="57"/>
        <v>Paris</v>
      </c>
      <c r="F258" s="26" t="str">
        <f t="shared" si="57"/>
        <v>pièce 66</v>
      </c>
      <c r="G258" s="26">
        <f t="shared" si="57"/>
        <v>3160</v>
      </c>
      <c r="H258" s="26">
        <f t="shared" si="57"/>
        <v>23270.83</v>
      </c>
      <c r="I258" s="26" t="str">
        <f t="shared" si="57"/>
        <v>femme</v>
      </c>
      <c r="J258" s="26">
        <f t="shared" si="57"/>
        <v>25375</v>
      </c>
      <c r="K258" s="26">
        <f t="shared" si="57"/>
        <v>42</v>
      </c>
      <c r="L258" s="19" t="str">
        <f t="shared" ref="L258:L271" si="58">I258&amp;D258</f>
        <v>femme1-agent</v>
      </c>
      <c r="M258" s="19" t="str">
        <f t="shared" ref="M258:M271" si="59">L258&amp;E258</f>
        <v>femme1-agentParis</v>
      </c>
      <c r="N258" s="24" t="str">
        <f t="shared" ref="N258:N271" si="60">IF(D258=$N$1,J258,"-")</f>
        <v>-</v>
      </c>
      <c r="O258" s="17">
        <f t="shared" ref="O258:O271" si="61">COUNTIF(D258,"*cadre*")*(I258="femme")</f>
        <v>0</v>
      </c>
      <c r="P258" s="17">
        <f t="shared" ref="P258:P271" si="62">(H258&gt;=20000)*(H258&lt;=25000)*(D258="1-agent")</f>
        <v>1</v>
      </c>
      <c r="Q258" s="17" t="str">
        <f t="shared" ref="Q258:Q271" si="63">IF((D258&lt;&gt;"1-agent"),H258,"-")</f>
        <v>-</v>
      </c>
      <c r="R258" s="19" t="str">
        <f t="shared" ref="R258:R271" si="64">I258&amp;E258</f>
        <v>femmeParis</v>
      </c>
      <c r="S258" s="17">
        <f t="shared" si="51"/>
        <v>1</v>
      </c>
    </row>
    <row r="259" spans="1:19" s="17" customFormat="1" x14ac:dyDescent="0.2">
      <c r="A259" s="26" t="str">
        <f t="shared" si="57"/>
        <v>SAKS7057</v>
      </c>
      <c r="B259" s="26" t="str">
        <f t="shared" si="57"/>
        <v>SENTEX</v>
      </c>
      <c r="C259" s="26" t="str">
        <f t="shared" si="57"/>
        <v>Stéphane</v>
      </c>
      <c r="D259" s="26" t="str">
        <f t="shared" si="57"/>
        <v>1-agent</v>
      </c>
      <c r="E259" s="26" t="str">
        <f t="shared" si="57"/>
        <v>Paris</v>
      </c>
      <c r="F259" s="26" t="str">
        <f t="shared" si="57"/>
        <v>pièce 64</v>
      </c>
      <c r="G259" s="26">
        <f t="shared" si="57"/>
        <v>3066</v>
      </c>
      <c r="H259" s="26">
        <f t="shared" si="57"/>
        <v>28395.66</v>
      </c>
      <c r="I259" s="26" t="str">
        <f t="shared" si="57"/>
        <v>homme</v>
      </c>
      <c r="J259" s="26">
        <f t="shared" si="57"/>
        <v>30005</v>
      </c>
      <c r="K259" s="26">
        <f t="shared" si="57"/>
        <v>29</v>
      </c>
      <c r="L259" s="19" t="str">
        <f t="shared" si="58"/>
        <v>homme1-agent</v>
      </c>
      <c r="M259" s="19" t="str">
        <f t="shared" si="59"/>
        <v>homme1-agentParis</v>
      </c>
      <c r="N259" s="24" t="str">
        <f t="shared" si="60"/>
        <v>-</v>
      </c>
      <c r="O259" s="17">
        <f t="shared" si="61"/>
        <v>0</v>
      </c>
      <c r="P259" s="17">
        <f t="shared" si="62"/>
        <v>0</v>
      </c>
      <c r="Q259" s="17" t="str">
        <f t="shared" si="63"/>
        <v>-</v>
      </c>
      <c r="R259" s="19" t="str">
        <f t="shared" si="64"/>
        <v>hommeParis</v>
      </c>
      <c r="S259" s="17">
        <f t="shared" ref="S259:S286" si="65">IF(COUNTIF(B259,"*A*")+COUNTIF(B259,"*E*"),1,0)</f>
        <v>1</v>
      </c>
    </row>
    <row r="260" spans="1:19" s="17" customFormat="1" x14ac:dyDescent="0.2">
      <c r="A260" s="26" t="str">
        <f t="shared" si="57"/>
        <v>AWVS5670</v>
      </c>
      <c r="B260" s="26" t="str">
        <f t="shared" si="57"/>
        <v>SHERRY</v>
      </c>
      <c r="C260" s="26" t="str">
        <f t="shared" si="57"/>
        <v>Anne-Marie</v>
      </c>
      <c r="D260" s="26" t="str">
        <f t="shared" si="57"/>
        <v>1-agent</v>
      </c>
      <c r="E260" s="26" t="str">
        <f t="shared" si="57"/>
        <v>Paris</v>
      </c>
      <c r="F260" s="26" t="str">
        <f t="shared" si="57"/>
        <v>pièce 105</v>
      </c>
      <c r="G260" s="26">
        <f t="shared" si="57"/>
        <v>3983</v>
      </c>
      <c r="H260" s="26">
        <f t="shared" si="57"/>
        <v>29748.83</v>
      </c>
      <c r="I260" s="26" t="str">
        <f t="shared" si="57"/>
        <v>femme</v>
      </c>
      <c r="J260" s="26">
        <f t="shared" si="57"/>
        <v>21298</v>
      </c>
      <c r="K260" s="26">
        <f t="shared" si="57"/>
        <v>53</v>
      </c>
      <c r="L260" s="19" t="str">
        <f t="shared" si="58"/>
        <v>femme1-agent</v>
      </c>
      <c r="M260" s="19" t="str">
        <f t="shared" si="59"/>
        <v>femme1-agentParis</v>
      </c>
      <c r="N260" s="24" t="str">
        <f t="shared" si="60"/>
        <v>-</v>
      </c>
      <c r="O260" s="17">
        <f t="shared" si="61"/>
        <v>0</v>
      </c>
      <c r="P260" s="17">
        <f t="shared" si="62"/>
        <v>0</v>
      </c>
      <c r="Q260" s="17" t="str">
        <f t="shared" si="63"/>
        <v>-</v>
      </c>
      <c r="R260" s="19" t="str">
        <f t="shared" si="64"/>
        <v>femmeParis</v>
      </c>
      <c r="S260" s="17">
        <f t="shared" si="65"/>
        <v>1</v>
      </c>
    </row>
    <row r="261" spans="1:19" s="17" customFormat="1" x14ac:dyDescent="0.2">
      <c r="A261" s="26" t="str">
        <f t="shared" ref="A261:K270" si="66">INDEX(Feuille_base_de_données,ROW(),COLUMN())</f>
        <v>AMFS6322</v>
      </c>
      <c r="B261" s="26" t="str">
        <f t="shared" si="66"/>
        <v>SINSEAU</v>
      </c>
      <c r="C261" s="26" t="str">
        <f t="shared" si="66"/>
        <v>Annie</v>
      </c>
      <c r="D261" s="26" t="str">
        <f t="shared" si="66"/>
        <v>1-agent</v>
      </c>
      <c r="E261" s="26" t="str">
        <f t="shared" si="66"/>
        <v>Nice</v>
      </c>
      <c r="F261" s="26" t="str">
        <f t="shared" si="66"/>
        <v>pièce 64</v>
      </c>
      <c r="G261" s="26">
        <f t="shared" si="66"/>
        <v>3051</v>
      </c>
      <c r="H261" s="26">
        <f t="shared" si="66"/>
        <v>25844.54</v>
      </c>
      <c r="I261" s="26" t="str">
        <f t="shared" si="66"/>
        <v>femme</v>
      </c>
      <c r="J261" s="26">
        <f t="shared" si="66"/>
        <v>22710</v>
      </c>
      <c r="K261" s="26">
        <f t="shared" si="66"/>
        <v>49</v>
      </c>
      <c r="L261" s="19" t="str">
        <f t="shared" si="58"/>
        <v>femme1-agent</v>
      </c>
      <c r="M261" s="19" t="str">
        <f t="shared" si="59"/>
        <v>femme1-agentNice</v>
      </c>
      <c r="N261" s="24" t="str">
        <f t="shared" si="60"/>
        <v>-</v>
      </c>
      <c r="O261" s="17">
        <f t="shared" si="61"/>
        <v>0</v>
      </c>
      <c r="P261" s="17">
        <f t="shared" si="62"/>
        <v>0</v>
      </c>
      <c r="Q261" s="17" t="str">
        <f t="shared" si="63"/>
        <v>-</v>
      </c>
      <c r="R261" s="19" t="str">
        <f t="shared" si="64"/>
        <v>femmeNice</v>
      </c>
      <c r="S261" s="17">
        <f t="shared" si="65"/>
        <v>1</v>
      </c>
    </row>
    <row r="262" spans="1:19" s="17" customFormat="1" x14ac:dyDescent="0.2">
      <c r="A262" s="26" t="str">
        <f t="shared" si="66"/>
        <v>VJTS8474</v>
      </c>
      <c r="B262" s="26" t="str">
        <f t="shared" si="66"/>
        <v>SOK</v>
      </c>
      <c r="C262" s="26" t="str">
        <f t="shared" si="66"/>
        <v>Vanessa</v>
      </c>
      <c r="D262" s="26" t="str">
        <f t="shared" si="66"/>
        <v>2-maitrise</v>
      </c>
      <c r="E262" s="26" t="str">
        <f t="shared" si="66"/>
        <v>Paris</v>
      </c>
      <c r="F262" s="26" t="str">
        <f t="shared" si="66"/>
        <v>pièce 107</v>
      </c>
      <c r="G262" s="26">
        <f t="shared" si="66"/>
        <v>3155</v>
      </c>
      <c r="H262" s="26">
        <f t="shared" si="66"/>
        <v>33413.589999999997</v>
      </c>
      <c r="I262" s="26" t="str">
        <f t="shared" si="66"/>
        <v>femme</v>
      </c>
      <c r="J262" s="26">
        <f t="shared" si="66"/>
        <v>30765</v>
      </c>
      <c r="K262" s="26">
        <f t="shared" si="66"/>
        <v>27</v>
      </c>
      <c r="L262" s="19" t="str">
        <f t="shared" si="58"/>
        <v>femme2-maitrise</v>
      </c>
      <c r="M262" s="19" t="str">
        <f t="shared" si="59"/>
        <v>femme2-maitriseParis</v>
      </c>
      <c r="N262" s="24" t="str">
        <f t="shared" si="60"/>
        <v>-</v>
      </c>
      <c r="O262" s="17">
        <f t="shared" si="61"/>
        <v>0</v>
      </c>
      <c r="P262" s="17">
        <f t="shared" si="62"/>
        <v>0</v>
      </c>
      <c r="Q262" s="17">
        <f t="shared" si="63"/>
        <v>33413.589999999997</v>
      </c>
      <c r="R262" s="19" t="str">
        <f t="shared" si="64"/>
        <v>femmeParis</v>
      </c>
      <c r="S262" s="17">
        <f t="shared" si="65"/>
        <v>0</v>
      </c>
    </row>
    <row r="263" spans="1:19" s="17" customFormat="1" x14ac:dyDescent="0.2">
      <c r="A263" s="26" t="str">
        <f t="shared" si="66"/>
        <v>ACJS6045</v>
      </c>
      <c r="B263" s="26" t="str">
        <f t="shared" si="66"/>
        <v>SONG</v>
      </c>
      <c r="C263" s="26" t="str">
        <f t="shared" si="66"/>
        <v>Aline</v>
      </c>
      <c r="D263" s="26" t="str">
        <f t="shared" si="66"/>
        <v>2-maitrise</v>
      </c>
      <c r="E263" s="26" t="str">
        <f t="shared" si="66"/>
        <v>Lille</v>
      </c>
      <c r="F263" s="26" t="str">
        <f t="shared" si="66"/>
        <v>bureau 2</v>
      </c>
      <c r="G263" s="26">
        <f t="shared" si="66"/>
        <v>3980</v>
      </c>
      <c r="H263" s="26">
        <f t="shared" si="66"/>
        <v>25710.36</v>
      </c>
      <c r="I263" s="26" t="str">
        <f t="shared" si="66"/>
        <v>femme</v>
      </c>
      <c r="J263" s="26">
        <f t="shared" si="66"/>
        <v>24912</v>
      </c>
      <c r="K263" s="26">
        <f t="shared" si="66"/>
        <v>43</v>
      </c>
      <c r="L263" s="19" t="str">
        <f t="shared" si="58"/>
        <v>femme2-maitrise</v>
      </c>
      <c r="M263" s="19" t="str">
        <f t="shared" si="59"/>
        <v>femme2-maitriseLille</v>
      </c>
      <c r="N263" s="24" t="str">
        <f t="shared" si="60"/>
        <v>-</v>
      </c>
      <c r="O263" s="17">
        <f t="shared" si="61"/>
        <v>0</v>
      </c>
      <c r="P263" s="17">
        <f t="shared" si="62"/>
        <v>0</v>
      </c>
      <c r="Q263" s="17">
        <f t="shared" si="63"/>
        <v>25710.36</v>
      </c>
      <c r="R263" s="19" t="str">
        <f t="shared" si="64"/>
        <v>femmeLille</v>
      </c>
      <c r="S263" s="17">
        <f t="shared" si="65"/>
        <v>0</v>
      </c>
    </row>
    <row r="264" spans="1:19" s="17" customFormat="1" x14ac:dyDescent="0.2">
      <c r="A264" s="26" t="str">
        <f t="shared" si="66"/>
        <v>JMST5574</v>
      </c>
      <c r="B264" s="26" t="str">
        <f t="shared" si="66"/>
        <v>STOEFFLER</v>
      </c>
      <c r="C264" s="26" t="str">
        <f t="shared" si="66"/>
        <v>Jean-Marc</v>
      </c>
      <c r="D264" s="26" t="str">
        <f t="shared" si="66"/>
        <v>4-cadre supérieur</v>
      </c>
      <c r="E264" s="26" t="str">
        <f t="shared" si="66"/>
        <v>Paris</v>
      </c>
      <c r="F264" s="26" t="str">
        <f t="shared" si="66"/>
        <v>pièce 314</v>
      </c>
      <c r="G264" s="26">
        <f t="shared" si="66"/>
        <v>3098</v>
      </c>
      <c r="H264" s="26">
        <f t="shared" si="66"/>
        <v>125615.91</v>
      </c>
      <c r="I264" s="26" t="str">
        <f t="shared" si="66"/>
        <v>homme</v>
      </c>
      <c r="J264" s="26">
        <f t="shared" si="66"/>
        <v>21112</v>
      </c>
      <c r="K264" s="26">
        <f t="shared" si="66"/>
        <v>54</v>
      </c>
      <c r="L264" s="19" t="str">
        <f t="shared" si="58"/>
        <v>homme4-cadre supérieur</v>
      </c>
      <c r="M264" s="19" t="str">
        <f t="shared" si="59"/>
        <v>homme4-cadre supérieurParis</v>
      </c>
      <c r="N264" s="24">
        <f t="shared" si="60"/>
        <v>21112</v>
      </c>
      <c r="O264" s="17">
        <f t="shared" si="61"/>
        <v>0</v>
      </c>
      <c r="P264" s="17">
        <f t="shared" si="62"/>
        <v>0</v>
      </c>
      <c r="Q264" s="17">
        <f t="shared" si="63"/>
        <v>125615.91</v>
      </c>
      <c r="R264" s="19" t="str">
        <f t="shared" si="64"/>
        <v>hommeParis</v>
      </c>
      <c r="S264" s="17">
        <f t="shared" si="65"/>
        <v>1</v>
      </c>
    </row>
    <row r="265" spans="1:19" s="17" customFormat="1" x14ac:dyDescent="0.2">
      <c r="A265" s="26" t="str">
        <f t="shared" si="66"/>
        <v>AQHS5457</v>
      </c>
      <c r="B265" s="26" t="str">
        <f t="shared" si="66"/>
        <v>SURENA</v>
      </c>
      <c r="C265" s="26" t="str">
        <f t="shared" si="66"/>
        <v>Adrienne</v>
      </c>
      <c r="D265" s="26" t="str">
        <f t="shared" si="66"/>
        <v>1-agent</v>
      </c>
      <c r="E265" s="26" t="str">
        <f t="shared" si="66"/>
        <v>Paris</v>
      </c>
      <c r="F265" s="26" t="str">
        <f t="shared" si="66"/>
        <v>pièce 78</v>
      </c>
      <c r="G265" s="26">
        <f t="shared" si="66"/>
        <v>3569</v>
      </c>
      <c r="H265" s="26">
        <f t="shared" si="66"/>
        <v>20456.05</v>
      </c>
      <c r="I265" s="26" t="str">
        <f t="shared" si="66"/>
        <v>femme</v>
      </c>
      <c r="J265" s="26">
        <f t="shared" si="66"/>
        <v>21136</v>
      </c>
      <c r="K265" s="26">
        <f t="shared" si="66"/>
        <v>54</v>
      </c>
      <c r="L265" s="19" t="str">
        <f t="shared" si="58"/>
        <v>femme1-agent</v>
      </c>
      <c r="M265" s="19" t="str">
        <f t="shared" si="59"/>
        <v>femme1-agentParis</v>
      </c>
      <c r="N265" s="24" t="str">
        <f t="shared" si="60"/>
        <v>-</v>
      </c>
      <c r="O265" s="17">
        <f t="shared" si="61"/>
        <v>0</v>
      </c>
      <c r="P265" s="17">
        <f t="shared" si="62"/>
        <v>1</v>
      </c>
      <c r="Q265" s="17" t="str">
        <f t="shared" si="63"/>
        <v>-</v>
      </c>
      <c r="R265" s="19" t="str">
        <f t="shared" si="64"/>
        <v>femmeParis</v>
      </c>
      <c r="S265" s="17">
        <f t="shared" si="65"/>
        <v>1</v>
      </c>
    </row>
    <row r="266" spans="1:19" s="17" customFormat="1" x14ac:dyDescent="0.2">
      <c r="A266" s="26" t="str">
        <f t="shared" si="66"/>
        <v>MFVT5725</v>
      </c>
      <c r="B266" s="26" t="str">
        <f t="shared" si="66"/>
        <v>TAIEB</v>
      </c>
      <c r="C266" s="26" t="str">
        <f t="shared" si="66"/>
        <v>Michel</v>
      </c>
      <c r="D266" s="26" t="str">
        <f t="shared" si="66"/>
        <v>3-cadre</v>
      </c>
      <c r="E266" s="26" t="str">
        <f t="shared" si="66"/>
        <v>Paris</v>
      </c>
      <c r="F266" s="26" t="str">
        <f t="shared" si="66"/>
        <v>pièce 66</v>
      </c>
      <c r="G266" s="26">
        <f t="shared" si="66"/>
        <v>3185</v>
      </c>
      <c r="H266" s="26">
        <f t="shared" si="66"/>
        <v>59031.8</v>
      </c>
      <c r="I266" s="26" t="str">
        <f t="shared" si="66"/>
        <v>homme</v>
      </c>
      <c r="J266" s="26">
        <f t="shared" si="66"/>
        <v>21451</v>
      </c>
      <c r="K266" s="26">
        <f t="shared" si="66"/>
        <v>53</v>
      </c>
      <c r="L266" s="19" t="str">
        <f t="shared" si="58"/>
        <v>homme3-cadre</v>
      </c>
      <c r="M266" s="19" t="str">
        <f t="shared" si="59"/>
        <v>homme3-cadreParis</v>
      </c>
      <c r="N266" s="24" t="str">
        <f t="shared" si="60"/>
        <v>-</v>
      </c>
      <c r="O266" s="17">
        <f t="shared" si="61"/>
        <v>0</v>
      </c>
      <c r="P266" s="17">
        <f t="shared" si="62"/>
        <v>0</v>
      </c>
      <c r="Q266" s="17">
        <f t="shared" si="63"/>
        <v>59031.8</v>
      </c>
      <c r="R266" s="19" t="str">
        <f t="shared" si="64"/>
        <v>hommeParis</v>
      </c>
      <c r="S266" s="17">
        <f t="shared" si="65"/>
        <v>1</v>
      </c>
    </row>
    <row r="267" spans="1:19" s="17" customFormat="1" x14ac:dyDescent="0.2">
      <c r="A267" s="26" t="str">
        <f t="shared" si="66"/>
        <v>MIXT7726</v>
      </c>
      <c r="B267" s="26" t="str">
        <f t="shared" si="66"/>
        <v>TAMBURRINI</v>
      </c>
      <c r="C267" s="26" t="str">
        <f t="shared" si="66"/>
        <v>Marie-Claire</v>
      </c>
      <c r="D267" s="26" t="str">
        <f t="shared" si="66"/>
        <v>1-agent</v>
      </c>
      <c r="E267" s="26" t="str">
        <f t="shared" si="66"/>
        <v>Nice</v>
      </c>
      <c r="F267" s="26" t="str">
        <f t="shared" si="66"/>
        <v>pièce 239</v>
      </c>
      <c r="G267" s="26">
        <f t="shared" si="66"/>
        <v>3102</v>
      </c>
      <c r="H267" s="26">
        <f t="shared" si="66"/>
        <v>22017.14</v>
      </c>
      <c r="I267" s="26" t="str">
        <f t="shared" si="66"/>
        <v>femme</v>
      </c>
      <c r="J267" s="26">
        <f t="shared" si="66"/>
        <v>30274</v>
      </c>
      <c r="K267" s="26">
        <f t="shared" si="66"/>
        <v>29</v>
      </c>
      <c r="L267" s="19" t="str">
        <f t="shared" si="58"/>
        <v>femme1-agent</v>
      </c>
      <c r="M267" s="19" t="str">
        <f t="shared" si="59"/>
        <v>femme1-agentNice</v>
      </c>
      <c r="N267" s="24" t="str">
        <f t="shared" si="60"/>
        <v>-</v>
      </c>
      <c r="O267" s="17">
        <f t="shared" si="61"/>
        <v>0</v>
      </c>
      <c r="P267" s="17">
        <f t="shared" si="62"/>
        <v>1</v>
      </c>
      <c r="Q267" s="17" t="str">
        <f t="shared" si="63"/>
        <v>-</v>
      </c>
      <c r="R267" s="19" t="str">
        <f t="shared" si="64"/>
        <v>femmeNice</v>
      </c>
      <c r="S267" s="17">
        <f t="shared" si="65"/>
        <v>1</v>
      </c>
    </row>
    <row r="268" spans="1:19" s="17" customFormat="1" x14ac:dyDescent="0.2">
      <c r="A268" s="26" t="str">
        <f t="shared" si="66"/>
        <v>MMKT8347</v>
      </c>
      <c r="B268" s="26" t="str">
        <f t="shared" si="66"/>
        <v>TAN</v>
      </c>
      <c r="C268" s="26" t="str">
        <f t="shared" si="66"/>
        <v>Marion</v>
      </c>
      <c r="D268" s="26" t="str">
        <f t="shared" si="66"/>
        <v>1-agent</v>
      </c>
      <c r="E268" s="26" t="str">
        <f t="shared" si="66"/>
        <v>Nice</v>
      </c>
      <c r="F268" s="26" t="str">
        <f t="shared" si="66"/>
        <v>pièce 227</v>
      </c>
      <c r="G268" s="26">
        <f t="shared" si="66"/>
        <v>3608</v>
      </c>
      <c r="H268" s="26">
        <f t="shared" si="66"/>
        <v>27411.59</v>
      </c>
      <c r="I268" s="26" t="str">
        <f t="shared" si="66"/>
        <v>femme</v>
      </c>
      <c r="J268" s="26">
        <f t="shared" si="66"/>
        <v>32685</v>
      </c>
      <c r="K268" s="26">
        <f t="shared" si="66"/>
        <v>22</v>
      </c>
      <c r="L268" s="19" t="str">
        <f t="shared" si="58"/>
        <v>femme1-agent</v>
      </c>
      <c r="M268" s="19" t="str">
        <f t="shared" si="59"/>
        <v>femme1-agentNice</v>
      </c>
      <c r="N268" s="24" t="str">
        <f t="shared" si="60"/>
        <v>-</v>
      </c>
      <c r="O268" s="17">
        <f t="shared" si="61"/>
        <v>0</v>
      </c>
      <c r="P268" s="17">
        <f t="shared" si="62"/>
        <v>0</v>
      </c>
      <c r="Q268" s="17" t="str">
        <f t="shared" si="63"/>
        <v>-</v>
      </c>
      <c r="R268" s="19" t="str">
        <f t="shared" si="64"/>
        <v>femmeNice</v>
      </c>
      <c r="S268" s="17">
        <f t="shared" si="65"/>
        <v>1</v>
      </c>
    </row>
    <row r="269" spans="1:19" s="17" customFormat="1" x14ac:dyDescent="0.2">
      <c r="A269" s="26" t="str">
        <f t="shared" si="66"/>
        <v>NQMT7141</v>
      </c>
      <c r="B269" s="26" t="str">
        <f t="shared" si="66"/>
        <v>TAN</v>
      </c>
      <c r="C269" s="26" t="str">
        <f t="shared" si="66"/>
        <v>Nathalie</v>
      </c>
      <c r="D269" s="26" t="str">
        <f t="shared" si="66"/>
        <v>1-agent</v>
      </c>
      <c r="E269" s="26" t="str">
        <f t="shared" si="66"/>
        <v>Paris</v>
      </c>
      <c r="F269" s="26" t="str">
        <f t="shared" si="66"/>
        <v>pièce 50</v>
      </c>
      <c r="G269" s="26">
        <f t="shared" si="66"/>
        <v>3733</v>
      </c>
      <c r="H269" s="26">
        <f t="shared" si="66"/>
        <v>22892.71</v>
      </c>
      <c r="I269" s="26" t="str">
        <f t="shared" si="66"/>
        <v>femme</v>
      </c>
      <c r="J269" s="26">
        <f t="shared" si="66"/>
        <v>30264</v>
      </c>
      <c r="K269" s="26">
        <f t="shared" si="66"/>
        <v>29</v>
      </c>
      <c r="L269" s="19" t="str">
        <f t="shared" si="58"/>
        <v>femme1-agent</v>
      </c>
      <c r="M269" s="19" t="str">
        <f t="shared" si="59"/>
        <v>femme1-agentParis</v>
      </c>
      <c r="N269" s="24" t="str">
        <f t="shared" si="60"/>
        <v>-</v>
      </c>
      <c r="O269" s="17">
        <f t="shared" si="61"/>
        <v>0</v>
      </c>
      <c r="P269" s="17">
        <f t="shared" si="62"/>
        <v>1</v>
      </c>
      <c r="Q269" s="17" t="str">
        <f t="shared" si="63"/>
        <v>-</v>
      </c>
      <c r="R269" s="19" t="str">
        <f t="shared" si="64"/>
        <v>femmeParis</v>
      </c>
      <c r="S269" s="17">
        <f t="shared" si="65"/>
        <v>1</v>
      </c>
    </row>
    <row r="270" spans="1:19" s="17" customFormat="1" x14ac:dyDescent="0.2">
      <c r="A270" s="26" t="str">
        <f t="shared" si="66"/>
        <v>AFFT6360</v>
      </c>
      <c r="B270" s="26" t="str">
        <f t="shared" si="66"/>
        <v>TANG</v>
      </c>
      <c r="C270" s="26" t="str">
        <f t="shared" si="66"/>
        <v>Armelle</v>
      </c>
      <c r="D270" s="26" t="str">
        <f t="shared" si="66"/>
        <v>1-agent</v>
      </c>
      <c r="E270" s="26" t="str">
        <f t="shared" si="66"/>
        <v>Paris</v>
      </c>
      <c r="F270" s="26" t="str">
        <f t="shared" si="66"/>
        <v>plateau 1</v>
      </c>
      <c r="G270" s="26">
        <f t="shared" si="66"/>
        <v>3333</v>
      </c>
      <c r="H270" s="26">
        <f t="shared" si="66"/>
        <v>19199.8</v>
      </c>
      <c r="I270" s="26" t="str">
        <f t="shared" si="66"/>
        <v>femme</v>
      </c>
      <c r="J270" s="26">
        <f t="shared" si="66"/>
        <v>23653</v>
      </c>
      <c r="K270" s="26">
        <f t="shared" si="66"/>
        <v>47</v>
      </c>
      <c r="L270" s="19" t="str">
        <f t="shared" si="58"/>
        <v>femme1-agent</v>
      </c>
      <c r="M270" s="19" t="str">
        <f t="shared" si="59"/>
        <v>femme1-agentParis</v>
      </c>
      <c r="N270" s="24" t="str">
        <f t="shared" si="60"/>
        <v>-</v>
      </c>
      <c r="O270" s="17">
        <f t="shared" si="61"/>
        <v>0</v>
      </c>
      <c r="P270" s="17">
        <f t="shared" si="62"/>
        <v>0</v>
      </c>
      <c r="Q270" s="17" t="str">
        <f t="shared" si="63"/>
        <v>-</v>
      </c>
      <c r="R270" s="19" t="str">
        <f t="shared" si="64"/>
        <v>femmeParis</v>
      </c>
      <c r="S270" s="17">
        <f t="shared" si="65"/>
        <v>1</v>
      </c>
    </row>
    <row r="271" spans="1:19" s="17" customFormat="1" x14ac:dyDescent="0.2">
      <c r="A271" s="26" t="str">
        <f t="shared" ref="A271:K280" si="67">INDEX(Feuille_base_de_données,ROW(),COLUMN())</f>
        <v>MHUT5334</v>
      </c>
      <c r="B271" s="26" t="str">
        <f t="shared" si="67"/>
        <v>TARDIF</v>
      </c>
      <c r="C271" s="26" t="str">
        <f t="shared" si="67"/>
        <v>Marie-Paule</v>
      </c>
      <c r="D271" s="26" t="str">
        <f t="shared" si="67"/>
        <v>1-agent</v>
      </c>
      <c r="E271" s="26" t="str">
        <f t="shared" si="67"/>
        <v>Paris</v>
      </c>
      <c r="F271" s="26" t="str">
        <f t="shared" si="67"/>
        <v>pièce 21</v>
      </c>
      <c r="G271" s="26">
        <f t="shared" si="67"/>
        <v>3641</v>
      </c>
      <c r="H271" s="26">
        <f t="shared" si="67"/>
        <v>21815.360000000001</v>
      </c>
      <c r="I271" s="26" t="str">
        <f t="shared" si="67"/>
        <v>femme</v>
      </c>
      <c r="J271" s="26">
        <f t="shared" si="67"/>
        <v>22881</v>
      </c>
      <c r="K271" s="26">
        <f t="shared" si="67"/>
        <v>49</v>
      </c>
      <c r="L271" s="19" t="str">
        <f t="shared" si="58"/>
        <v>femme1-agent</v>
      </c>
      <c r="M271" s="19" t="str">
        <f t="shared" si="59"/>
        <v>femme1-agentParis</v>
      </c>
      <c r="N271" s="24" t="str">
        <f t="shared" si="60"/>
        <v>-</v>
      </c>
      <c r="O271" s="17">
        <f t="shared" si="61"/>
        <v>0</v>
      </c>
      <c r="P271" s="17">
        <f t="shared" si="62"/>
        <v>1</v>
      </c>
      <c r="Q271" s="17" t="str">
        <f t="shared" si="63"/>
        <v>-</v>
      </c>
      <c r="R271" s="19" t="str">
        <f t="shared" si="64"/>
        <v>femmeParis</v>
      </c>
      <c r="S271" s="17">
        <f t="shared" si="65"/>
        <v>1</v>
      </c>
    </row>
    <row r="272" spans="1:19" s="17" customFormat="1" x14ac:dyDescent="0.2">
      <c r="A272" s="26" t="str">
        <f t="shared" si="67"/>
        <v>SAIT6376</v>
      </c>
      <c r="B272" s="26" t="str">
        <f t="shared" si="67"/>
        <v>THAO</v>
      </c>
      <c r="C272" s="26" t="str">
        <f t="shared" si="67"/>
        <v>Sylvain</v>
      </c>
      <c r="D272" s="26" t="str">
        <f t="shared" si="67"/>
        <v>4-cadre supérieur</v>
      </c>
      <c r="E272" s="26" t="str">
        <f t="shared" si="67"/>
        <v>Paris</v>
      </c>
      <c r="F272" s="26" t="str">
        <f t="shared" si="67"/>
        <v>pièce 69</v>
      </c>
      <c r="G272" s="26">
        <f t="shared" si="67"/>
        <v>3779</v>
      </c>
      <c r="H272" s="26">
        <f t="shared" si="67"/>
        <v>96996.95</v>
      </c>
      <c r="I272" s="26" t="str">
        <f t="shared" si="67"/>
        <v>homme</v>
      </c>
      <c r="J272" s="26">
        <f t="shared" si="67"/>
        <v>23771</v>
      </c>
      <c r="K272" s="26">
        <f t="shared" si="67"/>
        <v>46</v>
      </c>
      <c r="L272" s="19" t="str">
        <f t="shared" ref="L272:L286" si="68">I272&amp;D272</f>
        <v>homme4-cadre supérieur</v>
      </c>
      <c r="M272" s="19" t="str">
        <f t="shared" ref="M272:M286" si="69">L272&amp;E272</f>
        <v>homme4-cadre supérieurParis</v>
      </c>
      <c r="N272" s="24">
        <f t="shared" ref="N272:N286" si="70">IF(D272=$N$1,J272,"-")</f>
        <v>23771</v>
      </c>
      <c r="O272" s="17">
        <f t="shared" ref="O272:O286" si="71">COUNTIF(D272,"*cadre*")*(I272="femme")</f>
        <v>0</v>
      </c>
      <c r="P272" s="17">
        <f t="shared" ref="P272:P286" si="72">(H272&gt;=20000)*(H272&lt;=25000)*(D272="1-agent")</f>
        <v>0</v>
      </c>
      <c r="Q272" s="17">
        <f t="shared" ref="Q272:Q286" si="73">IF((D272&lt;&gt;"1-agent"),H272,"-")</f>
        <v>96996.95</v>
      </c>
      <c r="R272" s="19" t="str">
        <f t="shared" ref="R272:R286" si="74">I272&amp;E272</f>
        <v>hommeParis</v>
      </c>
      <c r="S272" s="17">
        <f t="shared" si="65"/>
        <v>1</v>
      </c>
    </row>
    <row r="273" spans="1:19" s="17" customFormat="1" x14ac:dyDescent="0.2">
      <c r="A273" s="26" t="str">
        <f t="shared" si="67"/>
        <v>AAHT6512</v>
      </c>
      <c r="B273" s="26" t="str">
        <f t="shared" si="67"/>
        <v>THIAM</v>
      </c>
      <c r="C273" s="26" t="str">
        <f t="shared" si="67"/>
        <v>Anne-Marie</v>
      </c>
      <c r="D273" s="26" t="str">
        <f t="shared" si="67"/>
        <v>1-agent</v>
      </c>
      <c r="E273" s="26" t="str">
        <f t="shared" si="67"/>
        <v>Nice</v>
      </c>
      <c r="F273" s="26" t="str">
        <f t="shared" si="67"/>
        <v>pièce 136</v>
      </c>
      <c r="G273" s="26">
        <f t="shared" si="67"/>
        <v>3019</v>
      </c>
      <c r="H273" s="26">
        <f t="shared" si="67"/>
        <v>27592.94</v>
      </c>
      <c r="I273" s="26" t="str">
        <f t="shared" si="67"/>
        <v>femme</v>
      </c>
      <c r="J273" s="26">
        <f t="shared" si="67"/>
        <v>24375</v>
      </c>
      <c r="K273" s="26">
        <f t="shared" si="67"/>
        <v>45</v>
      </c>
      <c r="L273" s="19" t="str">
        <f t="shared" si="68"/>
        <v>femme1-agent</v>
      </c>
      <c r="M273" s="19" t="str">
        <f t="shared" si="69"/>
        <v>femme1-agentNice</v>
      </c>
      <c r="N273" s="24" t="str">
        <f t="shared" si="70"/>
        <v>-</v>
      </c>
      <c r="O273" s="17">
        <f t="shared" si="71"/>
        <v>0</v>
      </c>
      <c r="P273" s="17">
        <f t="shared" si="72"/>
        <v>0</v>
      </c>
      <c r="Q273" s="17" t="str">
        <f t="shared" si="73"/>
        <v>-</v>
      </c>
      <c r="R273" s="19" t="str">
        <f t="shared" si="74"/>
        <v>femmeNice</v>
      </c>
      <c r="S273" s="17">
        <f t="shared" si="65"/>
        <v>1</v>
      </c>
    </row>
    <row r="274" spans="1:19" s="17" customFormat="1" x14ac:dyDescent="0.2">
      <c r="A274" s="26" t="str">
        <f t="shared" si="67"/>
        <v>LDPT5500</v>
      </c>
      <c r="B274" s="26" t="str">
        <f t="shared" si="67"/>
        <v>THOQUENNE</v>
      </c>
      <c r="C274" s="26" t="str">
        <f t="shared" si="67"/>
        <v>Lydia</v>
      </c>
      <c r="D274" s="26" t="str">
        <f t="shared" si="67"/>
        <v>1-agent</v>
      </c>
      <c r="E274" s="26" t="str">
        <f t="shared" si="67"/>
        <v>Nice</v>
      </c>
      <c r="F274" s="26" t="str">
        <f t="shared" si="67"/>
        <v>pièce 133</v>
      </c>
      <c r="G274" s="26">
        <f t="shared" si="67"/>
        <v>3864</v>
      </c>
      <c r="H274" s="26">
        <f t="shared" si="67"/>
        <v>29905.66</v>
      </c>
      <c r="I274" s="26" t="str">
        <f t="shared" si="67"/>
        <v>femme</v>
      </c>
      <c r="J274" s="26">
        <f t="shared" si="67"/>
        <v>22133</v>
      </c>
      <c r="K274" s="26">
        <f t="shared" si="67"/>
        <v>51</v>
      </c>
      <c r="L274" s="19" t="str">
        <f t="shared" si="68"/>
        <v>femme1-agent</v>
      </c>
      <c r="M274" s="19" t="str">
        <f t="shared" si="69"/>
        <v>femme1-agentNice</v>
      </c>
      <c r="N274" s="24" t="str">
        <f t="shared" si="70"/>
        <v>-</v>
      </c>
      <c r="O274" s="17">
        <f t="shared" si="71"/>
        <v>0</v>
      </c>
      <c r="P274" s="17">
        <f t="shared" si="72"/>
        <v>0</v>
      </c>
      <c r="Q274" s="17" t="str">
        <f t="shared" si="73"/>
        <v>-</v>
      </c>
      <c r="R274" s="19" t="str">
        <f t="shared" si="74"/>
        <v>femmeNice</v>
      </c>
      <c r="S274" s="17">
        <f t="shared" si="65"/>
        <v>1</v>
      </c>
    </row>
    <row r="275" spans="1:19" s="17" customFormat="1" x14ac:dyDescent="0.2">
      <c r="A275" s="26" t="str">
        <f t="shared" si="67"/>
        <v>JLRJ8777</v>
      </c>
      <c r="B275" s="26" t="str">
        <f t="shared" si="67"/>
        <v>TRIOMPHANTE</v>
      </c>
      <c r="C275" s="26" t="str">
        <f t="shared" si="67"/>
        <v>Judith</v>
      </c>
      <c r="D275" s="26" t="str">
        <f t="shared" si="67"/>
        <v>1-agent</v>
      </c>
      <c r="E275" s="26" t="str">
        <f t="shared" si="67"/>
        <v>Nice</v>
      </c>
      <c r="F275" s="26" t="str">
        <f t="shared" si="67"/>
        <v>pièce 35</v>
      </c>
      <c r="G275" s="26">
        <f t="shared" si="67"/>
        <v>3070</v>
      </c>
      <c r="H275" s="26">
        <f t="shared" si="67"/>
        <v>23323.48</v>
      </c>
      <c r="I275" s="26" t="str">
        <f t="shared" si="67"/>
        <v>femme</v>
      </c>
      <c r="J275" s="26">
        <f t="shared" si="67"/>
        <v>31833</v>
      </c>
      <c r="K275" s="26">
        <f t="shared" si="67"/>
        <v>24</v>
      </c>
      <c r="L275" s="19" t="str">
        <f t="shared" si="68"/>
        <v>femme1-agent</v>
      </c>
      <c r="M275" s="19" t="str">
        <f t="shared" si="69"/>
        <v>femme1-agentNice</v>
      </c>
      <c r="N275" s="24" t="str">
        <f t="shared" si="70"/>
        <v>-</v>
      </c>
      <c r="O275" s="17">
        <f t="shared" si="71"/>
        <v>0</v>
      </c>
      <c r="P275" s="17">
        <f t="shared" si="72"/>
        <v>1</v>
      </c>
      <c r="Q275" s="17" t="str">
        <f t="shared" si="73"/>
        <v>-</v>
      </c>
      <c r="R275" s="19" t="str">
        <f t="shared" si="74"/>
        <v>femmeNice</v>
      </c>
      <c r="S275" s="17">
        <f t="shared" si="65"/>
        <v>1</v>
      </c>
    </row>
    <row r="276" spans="1:19" s="17" customFormat="1" x14ac:dyDescent="0.2">
      <c r="A276" s="26" t="str">
        <f t="shared" si="67"/>
        <v>MKGU7066</v>
      </c>
      <c r="B276" s="26" t="str">
        <f t="shared" si="67"/>
        <v>UNG</v>
      </c>
      <c r="C276" s="26" t="str">
        <f t="shared" si="67"/>
        <v>Martine</v>
      </c>
      <c r="D276" s="26" t="str">
        <f t="shared" si="67"/>
        <v>1-agent</v>
      </c>
      <c r="E276" s="26" t="str">
        <f t="shared" si="67"/>
        <v>Paris</v>
      </c>
      <c r="F276" s="26" t="str">
        <f t="shared" si="67"/>
        <v>plateau 1</v>
      </c>
      <c r="G276" s="26">
        <f t="shared" si="67"/>
        <v>3333</v>
      </c>
      <c r="H276" s="26">
        <f t="shared" si="67"/>
        <v>23759.14</v>
      </c>
      <c r="I276" s="26" t="str">
        <f t="shared" si="67"/>
        <v>femme</v>
      </c>
      <c r="J276" s="26">
        <f t="shared" si="67"/>
        <v>29761</v>
      </c>
      <c r="K276" s="26">
        <f t="shared" si="67"/>
        <v>30</v>
      </c>
      <c r="L276" s="19" t="str">
        <f t="shared" si="68"/>
        <v>femme1-agent</v>
      </c>
      <c r="M276" s="19" t="str">
        <f t="shared" si="69"/>
        <v>femme1-agentParis</v>
      </c>
      <c r="N276" s="24" t="str">
        <f t="shared" si="70"/>
        <v>-</v>
      </c>
      <c r="O276" s="17">
        <f t="shared" si="71"/>
        <v>0</v>
      </c>
      <c r="P276" s="17">
        <f t="shared" si="72"/>
        <v>1</v>
      </c>
      <c r="Q276" s="17" t="str">
        <f t="shared" si="73"/>
        <v>-</v>
      </c>
      <c r="R276" s="19" t="str">
        <f t="shared" si="74"/>
        <v>femmeParis</v>
      </c>
      <c r="S276" s="17">
        <f t="shared" si="65"/>
        <v>0</v>
      </c>
    </row>
    <row r="277" spans="1:19" s="17" customFormat="1" x14ac:dyDescent="0.2">
      <c r="A277" s="26" t="str">
        <f t="shared" si="67"/>
        <v>FBJV6135</v>
      </c>
      <c r="B277" s="26" t="str">
        <f t="shared" si="67"/>
        <v>VANNAXAY</v>
      </c>
      <c r="C277" s="26" t="str">
        <f t="shared" si="67"/>
        <v>Francis</v>
      </c>
      <c r="D277" s="26" t="str">
        <f t="shared" si="67"/>
        <v>4-cadre supérieur</v>
      </c>
      <c r="E277" s="26" t="str">
        <f t="shared" si="67"/>
        <v>Nice</v>
      </c>
      <c r="F277" s="26" t="str">
        <f t="shared" si="67"/>
        <v>pièce 90</v>
      </c>
      <c r="G277" s="26">
        <f t="shared" si="67"/>
        <v>3333</v>
      </c>
      <c r="H277" s="26">
        <f t="shared" si="67"/>
        <v>77181.539999999994</v>
      </c>
      <c r="I277" s="26" t="str">
        <f t="shared" si="67"/>
        <v>homme</v>
      </c>
      <c r="J277" s="26">
        <f t="shared" si="67"/>
        <v>25392</v>
      </c>
      <c r="K277" s="26">
        <f t="shared" si="67"/>
        <v>42</v>
      </c>
      <c r="L277" s="19" t="str">
        <f t="shared" si="68"/>
        <v>homme4-cadre supérieur</v>
      </c>
      <c r="M277" s="19" t="str">
        <f t="shared" si="69"/>
        <v>homme4-cadre supérieurNice</v>
      </c>
      <c r="N277" s="24">
        <f t="shared" si="70"/>
        <v>25392</v>
      </c>
      <c r="O277" s="17">
        <f t="shared" si="71"/>
        <v>0</v>
      </c>
      <c r="P277" s="17">
        <f t="shared" si="72"/>
        <v>0</v>
      </c>
      <c r="Q277" s="17">
        <f t="shared" si="73"/>
        <v>77181.539999999994</v>
      </c>
      <c r="R277" s="19" t="str">
        <f t="shared" si="74"/>
        <v>hommeNice</v>
      </c>
      <c r="S277" s="17">
        <f t="shared" si="65"/>
        <v>1</v>
      </c>
    </row>
    <row r="278" spans="1:19" s="17" customFormat="1" x14ac:dyDescent="0.2">
      <c r="A278" s="26" t="str">
        <f t="shared" si="67"/>
        <v>CDXV6242</v>
      </c>
      <c r="B278" s="26" t="str">
        <f t="shared" si="67"/>
        <v>VASSEUR</v>
      </c>
      <c r="C278" s="26" t="str">
        <f t="shared" si="67"/>
        <v>Christiane</v>
      </c>
      <c r="D278" s="26" t="str">
        <f t="shared" si="67"/>
        <v>1-agent</v>
      </c>
      <c r="E278" s="26" t="str">
        <f t="shared" si="67"/>
        <v>Nice</v>
      </c>
      <c r="F278" s="26" t="str">
        <f t="shared" si="67"/>
        <v>pièce 60</v>
      </c>
      <c r="G278" s="26">
        <f t="shared" si="67"/>
        <v>3064</v>
      </c>
      <c r="H278" s="26">
        <f t="shared" si="67"/>
        <v>23589.35</v>
      </c>
      <c r="I278" s="26" t="str">
        <f t="shared" si="67"/>
        <v>femme</v>
      </c>
      <c r="J278" s="26">
        <f t="shared" si="67"/>
        <v>24956</v>
      </c>
      <c r="K278" s="26">
        <f t="shared" si="67"/>
        <v>43</v>
      </c>
      <c r="L278" s="19" t="str">
        <f t="shared" si="68"/>
        <v>femme1-agent</v>
      </c>
      <c r="M278" s="19" t="str">
        <f t="shared" si="69"/>
        <v>femme1-agentNice</v>
      </c>
      <c r="N278" s="24" t="str">
        <f t="shared" si="70"/>
        <v>-</v>
      </c>
      <c r="O278" s="17">
        <f t="shared" si="71"/>
        <v>0</v>
      </c>
      <c r="P278" s="17">
        <f t="shared" si="72"/>
        <v>1</v>
      </c>
      <c r="Q278" s="17" t="str">
        <f t="shared" si="73"/>
        <v>-</v>
      </c>
      <c r="R278" s="19" t="str">
        <f t="shared" si="74"/>
        <v>femmeNice</v>
      </c>
      <c r="S278" s="17">
        <f t="shared" si="65"/>
        <v>1</v>
      </c>
    </row>
    <row r="279" spans="1:19" s="17" customFormat="1" x14ac:dyDescent="0.2">
      <c r="A279" s="26" t="str">
        <f t="shared" si="67"/>
        <v>MNGV5337</v>
      </c>
      <c r="B279" s="26" t="str">
        <f t="shared" si="67"/>
        <v>VIAND</v>
      </c>
      <c r="C279" s="26" t="str">
        <f t="shared" si="67"/>
        <v>Monique</v>
      </c>
      <c r="D279" s="26" t="str">
        <f t="shared" si="67"/>
        <v>1-agent</v>
      </c>
      <c r="E279" s="26" t="str">
        <f t="shared" si="67"/>
        <v>Nice</v>
      </c>
      <c r="F279" s="26" t="str">
        <f t="shared" si="67"/>
        <v>pièce 232</v>
      </c>
      <c r="G279" s="26">
        <f t="shared" si="67"/>
        <v>3081</v>
      </c>
      <c r="H279" s="26">
        <f t="shared" si="67"/>
        <v>27206.42</v>
      </c>
      <c r="I279" s="26" t="str">
        <f t="shared" si="67"/>
        <v>femme</v>
      </c>
      <c r="J279" s="26">
        <f t="shared" si="67"/>
        <v>20134</v>
      </c>
      <c r="K279" s="26">
        <f t="shared" si="67"/>
        <v>56</v>
      </c>
      <c r="L279" s="19" t="str">
        <f t="shared" si="68"/>
        <v>femme1-agent</v>
      </c>
      <c r="M279" s="19" t="str">
        <f t="shared" si="69"/>
        <v>femme1-agentNice</v>
      </c>
      <c r="N279" s="24" t="str">
        <f t="shared" si="70"/>
        <v>-</v>
      </c>
      <c r="O279" s="17">
        <f t="shared" si="71"/>
        <v>0</v>
      </c>
      <c r="P279" s="17">
        <f t="shared" si="72"/>
        <v>0</v>
      </c>
      <c r="Q279" s="17" t="str">
        <f t="shared" si="73"/>
        <v>-</v>
      </c>
      <c r="R279" s="19" t="str">
        <f t="shared" si="74"/>
        <v>femmeNice</v>
      </c>
      <c r="S279" s="17">
        <f t="shared" si="65"/>
        <v>1</v>
      </c>
    </row>
    <row r="280" spans="1:19" s="17" customFormat="1" x14ac:dyDescent="0.2">
      <c r="A280" s="26" t="str">
        <f t="shared" si="67"/>
        <v>MPYV4343</v>
      </c>
      <c r="B280" s="26" t="str">
        <f t="shared" si="67"/>
        <v>VIDON</v>
      </c>
      <c r="C280" s="26" t="str">
        <f t="shared" si="67"/>
        <v>Marie-Louise</v>
      </c>
      <c r="D280" s="26" t="str">
        <f t="shared" si="67"/>
        <v>2-maitrise</v>
      </c>
      <c r="E280" s="26" t="str">
        <f t="shared" si="67"/>
        <v>Nice</v>
      </c>
      <c r="F280" s="26" t="str">
        <f t="shared" si="67"/>
        <v>pièce 236</v>
      </c>
      <c r="G280" s="26">
        <f t="shared" si="67"/>
        <v>3018</v>
      </c>
      <c r="H280" s="26">
        <f t="shared" si="67"/>
        <v>33040.589999999997</v>
      </c>
      <c r="I280" s="26" t="str">
        <f t="shared" si="67"/>
        <v>femme</v>
      </c>
      <c r="J280" s="26">
        <f t="shared" si="67"/>
        <v>19706</v>
      </c>
      <c r="K280" s="26">
        <f t="shared" si="67"/>
        <v>58</v>
      </c>
      <c r="L280" s="19" t="str">
        <f t="shared" si="68"/>
        <v>femme2-maitrise</v>
      </c>
      <c r="M280" s="19" t="str">
        <f t="shared" si="69"/>
        <v>femme2-maitriseNice</v>
      </c>
      <c r="N280" s="24" t="str">
        <f t="shared" si="70"/>
        <v>-</v>
      </c>
      <c r="O280" s="17">
        <f t="shared" si="71"/>
        <v>0</v>
      </c>
      <c r="P280" s="17">
        <f t="shared" si="72"/>
        <v>0</v>
      </c>
      <c r="Q280" s="17">
        <f t="shared" si="73"/>
        <v>33040.589999999997</v>
      </c>
      <c r="R280" s="19" t="str">
        <f t="shared" si="74"/>
        <v>femmeNice</v>
      </c>
      <c r="S280" s="17">
        <f t="shared" si="65"/>
        <v>0</v>
      </c>
    </row>
    <row r="281" spans="1:19" s="17" customFormat="1" x14ac:dyDescent="0.2">
      <c r="A281" s="26" t="str">
        <f t="shared" ref="A281:K286" si="75">INDEX(Feuille_base_de_données,ROW(),COLUMN())</f>
        <v>MRSZ5065</v>
      </c>
      <c r="B281" s="26" t="str">
        <f t="shared" si="75"/>
        <v>ZANOTI</v>
      </c>
      <c r="C281" s="26" t="str">
        <f t="shared" si="75"/>
        <v>Monique</v>
      </c>
      <c r="D281" s="26" t="str">
        <f t="shared" si="75"/>
        <v>1-agent</v>
      </c>
      <c r="E281" s="26" t="str">
        <f t="shared" si="75"/>
        <v>Paris</v>
      </c>
      <c r="F281" s="26" t="str">
        <f t="shared" si="75"/>
        <v>pièce 66</v>
      </c>
      <c r="G281" s="26">
        <f t="shared" si="75"/>
        <v>3161</v>
      </c>
      <c r="H281" s="26">
        <f t="shared" si="75"/>
        <v>23117.4</v>
      </c>
      <c r="I281" s="26" t="str">
        <f t="shared" si="75"/>
        <v>femme</v>
      </c>
      <c r="J281" s="26">
        <f t="shared" si="75"/>
        <v>19939</v>
      </c>
      <c r="K281" s="26">
        <f t="shared" si="75"/>
        <v>57</v>
      </c>
      <c r="L281" s="19" t="str">
        <f t="shared" si="68"/>
        <v>femme1-agent</v>
      </c>
      <c r="M281" s="19" t="str">
        <f t="shared" si="69"/>
        <v>femme1-agentParis</v>
      </c>
      <c r="N281" s="24" t="str">
        <f t="shared" si="70"/>
        <v>-</v>
      </c>
      <c r="O281" s="17">
        <f t="shared" si="71"/>
        <v>0</v>
      </c>
      <c r="P281" s="17">
        <f t="shared" si="72"/>
        <v>1</v>
      </c>
      <c r="Q281" s="17" t="str">
        <f t="shared" si="73"/>
        <v>-</v>
      </c>
      <c r="R281" s="19" t="str">
        <f t="shared" si="74"/>
        <v>femmeParis</v>
      </c>
      <c r="S281" s="17">
        <f t="shared" si="65"/>
        <v>1</v>
      </c>
    </row>
    <row r="282" spans="1:19" s="17" customFormat="1" x14ac:dyDescent="0.2">
      <c r="A282" s="26" t="str">
        <f t="shared" si="75"/>
        <v>LMDZ5474</v>
      </c>
      <c r="B282" s="26" t="str">
        <f t="shared" si="75"/>
        <v>ZAOUI</v>
      </c>
      <c r="C282" s="26" t="str">
        <f t="shared" si="75"/>
        <v>Liliane</v>
      </c>
      <c r="D282" s="26" t="str">
        <f t="shared" si="75"/>
        <v>1-agent</v>
      </c>
      <c r="E282" s="26" t="str">
        <f t="shared" si="75"/>
        <v>Nice</v>
      </c>
      <c r="F282" s="26" t="str">
        <f t="shared" si="75"/>
        <v>pièce 201</v>
      </c>
      <c r="G282" s="26">
        <f t="shared" si="75"/>
        <v>3096</v>
      </c>
      <c r="H282" s="26">
        <f t="shared" si="75"/>
        <v>26253.65</v>
      </c>
      <c r="I282" s="26" t="str">
        <f t="shared" si="75"/>
        <v>femme</v>
      </c>
      <c r="J282" s="26">
        <f t="shared" si="75"/>
        <v>21100</v>
      </c>
      <c r="K282" s="26">
        <f t="shared" si="75"/>
        <v>54</v>
      </c>
      <c r="L282" s="19" t="str">
        <f t="shared" si="68"/>
        <v>femme1-agent</v>
      </c>
      <c r="M282" s="19" t="str">
        <f t="shared" si="69"/>
        <v>femme1-agentNice</v>
      </c>
      <c r="N282" s="24" t="str">
        <f t="shared" si="70"/>
        <v>-</v>
      </c>
      <c r="O282" s="17">
        <f t="shared" si="71"/>
        <v>0</v>
      </c>
      <c r="P282" s="17">
        <f t="shared" si="72"/>
        <v>0</v>
      </c>
      <c r="Q282" s="17" t="str">
        <f t="shared" si="73"/>
        <v>-</v>
      </c>
      <c r="R282" s="19" t="str">
        <f t="shared" si="74"/>
        <v>femmeNice</v>
      </c>
      <c r="S282" s="17">
        <f t="shared" si="65"/>
        <v>1</v>
      </c>
    </row>
    <row r="283" spans="1:19" s="17" customFormat="1" x14ac:dyDescent="0.2">
      <c r="A283" s="26" t="str">
        <f t="shared" si="75"/>
        <v>RBRZ5605</v>
      </c>
      <c r="B283" s="26" t="str">
        <f t="shared" si="75"/>
        <v>ZENOU</v>
      </c>
      <c r="C283" s="26" t="str">
        <f t="shared" si="75"/>
        <v>Robert</v>
      </c>
      <c r="D283" s="26" t="str">
        <f t="shared" si="75"/>
        <v>1-agent</v>
      </c>
      <c r="E283" s="26" t="str">
        <f t="shared" si="75"/>
        <v>Paris</v>
      </c>
      <c r="F283" s="26" t="str">
        <f t="shared" si="75"/>
        <v>plateau 1</v>
      </c>
      <c r="G283" s="26">
        <f t="shared" si="75"/>
        <v>3333</v>
      </c>
      <c r="H283" s="26">
        <f t="shared" si="75"/>
        <v>23797.279999999999</v>
      </c>
      <c r="I283" s="26" t="str">
        <f t="shared" si="75"/>
        <v>homme</v>
      </c>
      <c r="J283" s="26">
        <f t="shared" si="75"/>
        <v>23156</v>
      </c>
      <c r="K283" s="26">
        <f t="shared" si="75"/>
        <v>48</v>
      </c>
      <c r="L283" s="19" t="str">
        <f t="shared" si="68"/>
        <v>homme1-agent</v>
      </c>
      <c r="M283" s="19" t="str">
        <f t="shared" si="69"/>
        <v>homme1-agentParis</v>
      </c>
      <c r="N283" s="24" t="str">
        <f t="shared" si="70"/>
        <v>-</v>
      </c>
      <c r="O283" s="17">
        <f t="shared" si="71"/>
        <v>0</v>
      </c>
      <c r="P283" s="17">
        <f t="shared" si="72"/>
        <v>1</v>
      </c>
      <c r="Q283" s="17" t="str">
        <f t="shared" si="73"/>
        <v>-</v>
      </c>
      <c r="R283" s="19" t="str">
        <f t="shared" si="74"/>
        <v>hommeParis</v>
      </c>
      <c r="S283" s="17">
        <f t="shared" si="65"/>
        <v>1</v>
      </c>
    </row>
    <row r="284" spans="1:19" s="17" customFormat="1" x14ac:dyDescent="0.2">
      <c r="A284" s="26" t="str">
        <f t="shared" si="75"/>
        <v>PRTZ8775</v>
      </c>
      <c r="B284" s="26" t="str">
        <f t="shared" si="75"/>
        <v>ZHOU</v>
      </c>
      <c r="C284" s="26" t="str">
        <f t="shared" si="75"/>
        <v>Philippe</v>
      </c>
      <c r="D284" s="26" t="str">
        <f t="shared" si="75"/>
        <v>1-agent</v>
      </c>
      <c r="E284" s="26" t="str">
        <f t="shared" si="75"/>
        <v>Paris</v>
      </c>
      <c r="F284" s="26" t="str">
        <f t="shared" si="75"/>
        <v>pièce 66</v>
      </c>
      <c r="G284" s="26">
        <f t="shared" si="75"/>
        <v>3585</v>
      </c>
      <c r="H284" s="26">
        <f t="shared" si="75"/>
        <v>20361.32</v>
      </c>
      <c r="I284" s="26" t="str">
        <f t="shared" si="75"/>
        <v>homme</v>
      </c>
      <c r="J284" s="26">
        <f t="shared" si="75"/>
        <v>33401</v>
      </c>
      <c r="K284" s="26">
        <f t="shared" si="75"/>
        <v>20</v>
      </c>
      <c r="L284" s="19" t="str">
        <f t="shared" si="68"/>
        <v>homme1-agent</v>
      </c>
      <c r="M284" s="19" t="str">
        <f t="shared" si="69"/>
        <v>homme1-agentParis</v>
      </c>
      <c r="N284" s="24" t="str">
        <f t="shared" si="70"/>
        <v>-</v>
      </c>
      <c r="O284" s="17">
        <f t="shared" si="71"/>
        <v>0</v>
      </c>
      <c r="P284" s="17">
        <f t="shared" si="72"/>
        <v>1</v>
      </c>
      <c r="Q284" s="17" t="str">
        <f t="shared" si="73"/>
        <v>-</v>
      </c>
      <c r="R284" s="19" t="str">
        <f t="shared" si="74"/>
        <v>hommeParis</v>
      </c>
      <c r="S284" s="17">
        <f t="shared" si="65"/>
        <v>0</v>
      </c>
    </row>
    <row r="285" spans="1:19" s="17" customFormat="1" x14ac:dyDescent="0.2">
      <c r="A285" s="26" t="str">
        <f t="shared" si="75"/>
        <v>CBUZ6432</v>
      </c>
      <c r="B285" s="26" t="str">
        <f t="shared" si="75"/>
        <v>ZIHOUNE</v>
      </c>
      <c r="C285" s="26" t="str">
        <f t="shared" si="75"/>
        <v>Christiane</v>
      </c>
      <c r="D285" s="26" t="str">
        <f t="shared" si="75"/>
        <v>1-agent</v>
      </c>
      <c r="E285" s="26" t="str">
        <f t="shared" si="75"/>
        <v>Nice</v>
      </c>
      <c r="F285" s="26" t="str">
        <f t="shared" si="75"/>
        <v>pièce 115</v>
      </c>
      <c r="G285" s="26">
        <f t="shared" si="75"/>
        <v>3671</v>
      </c>
      <c r="H285" s="26">
        <f t="shared" si="75"/>
        <v>30387.54</v>
      </c>
      <c r="I285" s="26" t="str">
        <f t="shared" si="75"/>
        <v>femme</v>
      </c>
      <c r="J285" s="26">
        <f t="shared" si="75"/>
        <v>24989</v>
      </c>
      <c r="K285" s="26">
        <f t="shared" si="75"/>
        <v>43</v>
      </c>
      <c r="L285" s="19" t="str">
        <f t="shared" si="68"/>
        <v>femme1-agent</v>
      </c>
      <c r="M285" s="19" t="str">
        <f t="shared" si="69"/>
        <v>femme1-agentNice</v>
      </c>
      <c r="N285" s="24" t="str">
        <f t="shared" si="70"/>
        <v>-</v>
      </c>
      <c r="O285" s="17">
        <f t="shared" si="71"/>
        <v>0</v>
      </c>
      <c r="P285" s="17">
        <f t="shared" si="72"/>
        <v>0</v>
      </c>
      <c r="Q285" s="17" t="str">
        <f t="shared" si="73"/>
        <v>-</v>
      </c>
      <c r="R285" s="19" t="str">
        <f t="shared" si="74"/>
        <v>femmeNice</v>
      </c>
      <c r="S285" s="17">
        <f t="shared" si="65"/>
        <v>1</v>
      </c>
    </row>
    <row r="286" spans="1:19" s="17" customFormat="1" x14ac:dyDescent="0.2">
      <c r="A286" s="26" t="str">
        <f t="shared" si="75"/>
        <v>FIFZ6677</v>
      </c>
      <c r="B286" s="26" t="str">
        <f t="shared" si="75"/>
        <v>ZOUC</v>
      </c>
      <c r="C286" s="26" t="str">
        <f t="shared" si="75"/>
        <v>Fred</v>
      </c>
      <c r="D286" s="26" t="str">
        <f t="shared" si="75"/>
        <v>4-cadre supérieur</v>
      </c>
      <c r="E286" s="26" t="str">
        <f t="shared" si="75"/>
        <v>Nice</v>
      </c>
      <c r="F286" s="26" t="str">
        <f t="shared" si="75"/>
        <v>pièce 83</v>
      </c>
      <c r="G286" s="26">
        <f t="shared" si="75"/>
        <v>3185</v>
      </c>
      <c r="H286" s="26">
        <f t="shared" si="75"/>
        <v>80473.56</v>
      </c>
      <c r="I286" s="26" t="str">
        <f t="shared" si="75"/>
        <v>homme</v>
      </c>
      <c r="J286" s="26">
        <f t="shared" si="75"/>
        <v>24022</v>
      </c>
      <c r="K286" s="26">
        <f t="shared" si="75"/>
        <v>46</v>
      </c>
      <c r="L286" s="19" t="str">
        <f t="shared" si="68"/>
        <v>homme4-cadre supérieur</v>
      </c>
      <c r="M286" s="19" t="str">
        <f t="shared" si="69"/>
        <v>homme4-cadre supérieurNice</v>
      </c>
      <c r="N286" s="24">
        <f t="shared" si="70"/>
        <v>24022</v>
      </c>
      <c r="O286" s="17">
        <f t="shared" si="71"/>
        <v>0</v>
      </c>
      <c r="P286" s="17">
        <f t="shared" si="72"/>
        <v>0</v>
      </c>
      <c r="Q286" s="17">
        <f t="shared" si="73"/>
        <v>80473.56</v>
      </c>
      <c r="R286" s="19" t="str">
        <f t="shared" si="74"/>
        <v>hommeNice</v>
      </c>
      <c r="S286" s="17">
        <f t="shared" si="65"/>
        <v>0</v>
      </c>
    </row>
    <row r="287" spans="1:19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R287"/>
    </row>
    <row r="288" spans="1:19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R288"/>
    </row>
    <row r="289" spans="1:18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R289"/>
    </row>
    <row r="290" spans="1:18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R290"/>
    </row>
    <row r="291" spans="1:18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R291"/>
    </row>
    <row r="292" spans="1:18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R292"/>
    </row>
    <row r="293" spans="1:18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R293"/>
    </row>
    <row r="294" spans="1:18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R294"/>
    </row>
    <row r="295" spans="1:18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R295"/>
    </row>
    <row r="296" spans="1:18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R296"/>
    </row>
    <row r="297" spans="1:18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R297"/>
    </row>
    <row r="298" spans="1:18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R298"/>
    </row>
    <row r="299" spans="1:18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R299"/>
    </row>
    <row r="300" spans="1:18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R300"/>
    </row>
    <row r="301" spans="1:18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R301"/>
    </row>
    <row r="302" spans="1:18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R302"/>
    </row>
    <row r="303" spans="1:18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R303"/>
    </row>
    <row r="304" spans="1:18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R304"/>
    </row>
    <row r="305" spans="1:18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R305"/>
    </row>
    <row r="306" spans="1:18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R306"/>
    </row>
    <row r="307" spans="1:18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R307"/>
    </row>
    <row r="308" spans="1:18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R308"/>
    </row>
    <row r="309" spans="1:18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R309"/>
    </row>
    <row r="310" spans="1:18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R310"/>
    </row>
    <row r="311" spans="1:18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R311"/>
    </row>
    <row r="312" spans="1:18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R312"/>
    </row>
    <row r="313" spans="1:18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R313"/>
    </row>
    <row r="314" spans="1:18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R314"/>
    </row>
    <row r="315" spans="1:18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R315"/>
    </row>
    <row r="316" spans="1:18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R316"/>
    </row>
    <row r="317" spans="1:18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R317"/>
    </row>
    <row r="318" spans="1:18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R318"/>
    </row>
    <row r="319" spans="1:18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R319"/>
    </row>
    <row r="320" spans="1:18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R320"/>
    </row>
    <row r="321" spans="1:18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R321"/>
    </row>
    <row r="322" spans="1:18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R322"/>
    </row>
    <row r="323" spans="1:18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R323"/>
    </row>
    <row r="324" spans="1:18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R324"/>
    </row>
    <row r="325" spans="1:18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R325"/>
    </row>
    <row r="326" spans="1:18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R326"/>
    </row>
    <row r="327" spans="1:18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R327"/>
    </row>
    <row r="328" spans="1:18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R328"/>
    </row>
    <row r="329" spans="1:18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R329"/>
    </row>
    <row r="330" spans="1:18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R330"/>
    </row>
    <row r="331" spans="1:18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R331"/>
    </row>
    <row r="332" spans="1:18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R332"/>
    </row>
    <row r="333" spans="1:18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R333"/>
    </row>
    <row r="334" spans="1:18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R334"/>
    </row>
    <row r="335" spans="1:18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R335"/>
    </row>
    <row r="336" spans="1:18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R336"/>
    </row>
    <row r="337" spans="1:18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R337"/>
    </row>
    <row r="338" spans="1:18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R338"/>
    </row>
    <row r="339" spans="1:18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R339"/>
    </row>
    <row r="340" spans="1:18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R340"/>
    </row>
    <row r="341" spans="1:18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R341"/>
    </row>
    <row r="342" spans="1:18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R342"/>
    </row>
    <row r="343" spans="1:18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R343"/>
    </row>
    <row r="344" spans="1:18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R344"/>
    </row>
    <row r="345" spans="1:18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R345"/>
    </row>
    <row r="346" spans="1:18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R346"/>
    </row>
    <row r="347" spans="1:18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R347"/>
    </row>
    <row r="348" spans="1:18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R348"/>
    </row>
    <row r="349" spans="1:18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R349"/>
    </row>
    <row r="350" spans="1:18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R350"/>
    </row>
    <row r="351" spans="1:18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R351"/>
    </row>
    <row r="352" spans="1:18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R352"/>
    </row>
    <row r="353" spans="1:18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R353"/>
    </row>
    <row r="354" spans="1:18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R354"/>
    </row>
    <row r="355" spans="1:18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R355"/>
    </row>
    <row r="356" spans="1:18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R356"/>
    </row>
    <row r="357" spans="1:18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R357"/>
    </row>
    <row r="358" spans="1:18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R358"/>
    </row>
    <row r="359" spans="1:18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R359"/>
    </row>
    <row r="360" spans="1:18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R360"/>
    </row>
    <row r="361" spans="1:18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R361"/>
    </row>
    <row r="362" spans="1:18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R362"/>
    </row>
    <row r="363" spans="1:18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R363"/>
    </row>
    <row r="364" spans="1:18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R364"/>
    </row>
    <row r="365" spans="1:18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R365"/>
    </row>
    <row r="366" spans="1:18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R366"/>
    </row>
    <row r="367" spans="1:18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R367"/>
    </row>
    <row r="368" spans="1:18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R368"/>
    </row>
    <row r="369" spans="1:18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R369"/>
    </row>
    <row r="370" spans="1:18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R370"/>
    </row>
    <row r="371" spans="1:18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R371"/>
    </row>
    <row r="372" spans="1:18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R372"/>
    </row>
    <row r="373" spans="1:18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R373"/>
    </row>
    <row r="374" spans="1:18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R374"/>
    </row>
    <row r="375" spans="1:18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R375"/>
    </row>
    <row r="376" spans="1:18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R376"/>
    </row>
    <row r="377" spans="1:18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R377"/>
    </row>
    <row r="378" spans="1:18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R378"/>
    </row>
    <row r="379" spans="1:18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R379"/>
    </row>
    <row r="380" spans="1:18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R380"/>
    </row>
    <row r="381" spans="1:18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R381"/>
    </row>
    <row r="382" spans="1:18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R382"/>
    </row>
    <row r="383" spans="1:18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R383"/>
    </row>
    <row r="384" spans="1:18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R384"/>
    </row>
    <row r="385" spans="1:18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R385"/>
    </row>
    <row r="386" spans="1:18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R386"/>
    </row>
    <row r="387" spans="1:18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R387"/>
    </row>
    <row r="388" spans="1:18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R388"/>
    </row>
    <row r="389" spans="1:18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R389"/>
    </row>
    <row r="390" spans="1:18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R390"/>
    </row>
    <row r="391" spans="1:18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R391"/>
    </row>
    <row r="392" spans="1:18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R392"/>
    </row>
    <row r="393" spans="1:18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R393"/>
    </row>
    <row r="394" spans="1:18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R394"/>
    </row>
    <row r="395" spans="1:18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R395"/>
    </row>
    <row r="396" spans="1:18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R396"/>
    </row>
    <row r="397" spans="1:18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R397"/>
    </row>
    <row r="398" spans="1:18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R398"/>
    </row>
    <row r="399" spans="1:18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R399"/>
    </row>
    <row r="400" spans="1:18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R400"/>
    </row>
    <row r="401" spans="1:18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R401"/>
    </row>
    <row r="402" spans="1:18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R402"/>
    </row>
    <row r="403" spans="1:18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R403"/>
    </row>
    <row r="404" spans="1:18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R404"/>
    </row>
    <row r="405" spans="1:18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R405"/>
    </row>
    <row r="406" spans="1:18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R406"/>
    </row>
    <row r="407" spans="1:18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R407"/>
    </row>
    <row r="408" spans="1:18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R408"/>
    </row>
    <row r="409" spans="1:18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R409"/>
    </row>
    <row r="410" spans="1:18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R410"/>
    </row>
    <row r="411" spans="1:18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R411"/>
    </row>
    <row r="412" spans="1:18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R412"/>
    </row>
    <row r="413" spans="1:18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R413"/>
    </row>
    <row r="414" spans="1:18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R414"/>
    </row>
    <row r="415" spans="1:18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R415"/>
    </row>
    <row r="416" spans="1:18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R416"/>
    </row>
    <row r="417" spans="1:18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R417"/>
    </row>
    <row r="418" spans="1:18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R418"/>
    </row>
    <row r="419" spans="1:18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R419"/>
    </row>
    <row r="420" spans="1:18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R420"/>
    </row>
    <row r="421" spans="1:18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R421"/>
    </row>
    <row r="422" spans="1:18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R422"/>
    </row>
    <row r="423" spans="1:18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R423"/>
    </row>
    <row r="424" spans="1:18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R424"/>
    </row>
    <row r="425" spans="1:18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R425"/>
    </row>
    <row r="426" spans="1:18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R426"/>
    </row>
    <row r="427" spans="1:18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R427"/>
    </row>
    <row r="428" spans="1:18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R428"/>
    </row>
    <row r="429" spans="1:18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R429"/>
    </row>
    <row r="430" spans="1:18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R430"/>
    </row>
    <row r="431" spans="1:18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R431"/>
    </row>
    <row r="432" spans="1:18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R432"/>
    </row>
    <row r="433" spans="1:18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R433"/>
    </row>
    <row r="434" spans="1:18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R434"/>
    </row>
    <row r="435" spans="1:18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R435"/>
    </row>
    <row r="436" spans="1:18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R436"/>
    </row>
    <row r="437" spans="1:18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R437"/>
    </row>
    <row r="438" spans="1:18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R438"/>
    </row>
    <row r="439" spans="1:18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R439"/>
    </row>
    <row r="440" spans="1:18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R440"/>
    </row>
    <row r="441" spans="1:18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R441"/>
    </row>
    <row r="442" spans="1:18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R442"/>
    </row>
    <row r="443" spans="1:18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R443"/>
    </row>
    <row r="444" spans="1:18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R444"/>
    </row>
    <row r="445" spans="1:18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R445"/>
    </row>
    <row r="446" spans="1:18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R446"/>
    </row>
    <row r="447" spans="1:18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R447"/>
    </row>
    <row r="448" spans="1:18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R448"/>
    </row>
    <row r="449" spans="1:18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R449"/>
    </row>
    <row r="450" spans="1:18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R450"/>
    </row>
    <row r="451" spans="1:18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R451"/>
    </row>
    <row r="452" spans="1:18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R452"/>
    </row>
    <row r="453" spans="1:18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R453"/>
    </row>
    <row r="454" spans="1:18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R454"/>
    </row>
    <row r="455" spans="1:18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R455"/>
    </row>
    <row r="456" spans="1:18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R456"/>
    </row>
    <row r="457" spans="1:18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R457"/>
    </row>
    <row r="458" spans="1:18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R458"/>
    </row>
    <row r="459" spans="1:18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R459"/>
    </row>
    <row r="460" spans="1:18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R460"/>
    </row>
    <row r="461" spans="1:18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R461"/>
    </row>
    <row r="462" spans="1:18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R462"/>
    </row>
    <row r="463" spans="1:18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R463"/>
    </row>
    <row r="464" spans="1:18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R464"/>
    </row>
    <row r="465" spans="1:18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R465"/>
    </row>
    <row r="466" spans="1:18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R466"/>
    </row>
    <row r="467" spans="1:18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R467"/>
    </row>
    <row r="468" spans="1:18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R468"/>
    </row>
    <row r="469" spans="1:18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R469"/>
    </row>
    <row r="470" spans="1:18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R470"/>
    </row>
    <row r="471" spans="1:18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R471"/>
    </row>
    <row r="472" spans="1:18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R472"/>
    </row>
    <row r="473" spans="1:18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R473"/>
    </row>
    <row r="474" spans="1:18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R474"/>
    </row>
    <row r="475" spans="1:18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R475"/>
    </row>
    <row r="476" spans="1:18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R476"/>
    </row>
    <row r="477" spans="1:18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R477"/>
    </row>
    <row r="478" spans="1:18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R478"/>
    </row>
    <row r="479" spans="1:18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R479"/>
    </row>
    <row r="480" spans="1:18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R480"/>
    </row>
    <row r="481" spans="1:18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R481"/>
    </row>
    <row r="482" spans="1:18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R482"/>
    </row>
    <row r="483" spans="1:18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R483"/>
    </row>
    <row r="484" spans="1:18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R484"/>
    </row>
    <row r="485" spans="1:18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R485"/>
    </row>
    <row r="486" spans="1:18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R486"/>
    </row>
    <row r="487" spans="1:18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R487"/>
    </row>
    <row r="488" spans="1:18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R488"/>
    </row>
    <row r="489" spans="1:18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R489"/>
    </row>
    <row r="490" spans="1:18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R490"/>
    </row>
    <row r="491" spans="1:18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R491"/>
    </row>
    <row r="492" spans="1:18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R492"/>
    </row>
    <row r="493" spans="1:18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R493"/>
    </row>
    <row r="494" spans="1:18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R494"/>
    </row>
    <row r="495" spans="1:18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R495"/>
    </row>
    <row r="496" spans="1:18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R496"/>
    </row>
    <row r="497" spans="1:18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R497"/>
    </row>
    <row r="498" spans="1:18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R498"/>
    </row>
    <row r="499" spans="1:18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R499"/>
    </row>
    <row r="500" spans="1:18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R500"/>
    </row>
    <row r="501" spans="1:18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R501"/>
    </row>
    <row r="502" spans="1:18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R502"/>
    </row>
    <row r="503" spans="1:18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R503"/>
    </row>
    <row r="504" spans="1:18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R504"/>
    </row>
    <row r="505" spans="1:18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R505"/>
    </row>
    <row r="506" spans="1:18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R506"/>
    </row>
    <row r="507" spans="1:18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R507"/>
    </row>
    <row r="508" spans="1:18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R508"/>
    </row>
    <row r="509" spans="1:18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R509"/>
    </row>
    <row r="510" spans="1:18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R510"/>
    </row>
    <row r="511" spans="1:18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R511"/>
    </row>
    <row r="512" spans="1:18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R512"/>
    </row>
  </sheetData>
  <autoFilter ref="A1:S512"/>
  <phoneticPr fontId="1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4</vt:i4>
      </vt:variant>
    </vt:vector>
  </HeadingPairs>
  <TitlesOfParts>
    <vt:vector size="12" baseType="lpstr">
      <vt:lpstr>sommaire</vt:lpstr>
      <vt:lpstr>Base de Données</vt:lpstr>
      <vt:lpstr>exercice filtres</vt:lpstr>
      <vt:lpstr>Suivi  Formations</vt:lpstr>
      <vt:lpstr>codes formation</vt:lpstr>
      <vt:lpstr>TCD à établir</vt:lpstr>
      <vt:lpstr>Base de Données (2011)</vt:lpstr>
      <vt:lpstr>Base de Données (2)</vt:lpstr>
      <vt:lpstr>DateEnreG</vt:lpstr>
      <vt:lpstr>Feuille_base_de_données</vt:lpstr>
      <vt:lpstr>TailleFichier</vt:lpstr>
      <vt:lpstr>version</vt:lpstr>
    </vt:vector>
  </TitlesOfParts>
  <Company>doublevez.com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de données fictives</dc:title>
  <dc:subject>pour travailler les tableurs</dc:subject>
  <dc:creator>J-Marc Stoeffler</dc:creator>
  <dc:description>http://www.doublevez.com_x000d_
duplication autorisée, avec autorisation</dc:description>
  <cp:lastModifiedBy>Jean-Marc Stoeffler</cp:lastModifiedBy>
  <dcterms:created xsi:type="dcterms:W3CDTF">2006-11-17T16:03:16Z</dcterms:created>
  <dcterms:modified xsi:type="dcterms:W3CDTF">2018-07-05T16:53:42Z</dcterms:modified>
</cp:coreProperties>
</file>